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2021_INFORMES\2021_12.informe_diciembre\"/>
    </mc:Choice>
  </mc:AlternateContent>
  <xr:revisionPtr revIDLastSave="0" documentId="13_ncr:1_{91E3847A-7BF4-49B8-A96E-FED6EBA8CC09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ingresos" sheetId="1" state="hidden" r:id="rId1"/>
    <sheet name="EJEC_ICPA" sheetId="4" state="hidden" r:id="rId2"/>
    <sheet name="vigencia_i" sheetId="2" r:id="rId3"/>
    <sheet name="comprativo_i" sheetId="6" r:id="rId4"/>
    <sheet name="ejec_i_publicar" sheetId="8" state="hidden" r:id="rId5"/>
    <sheet name="INGRESOS_2019_2020" sheetId="7" state="hidden" r:id="rId6"/>
  </sheets>
  <externalReferences>
    <externalReference r:id="rId7"/>
  </externalReferences>
  <definedNames>
    <definedName name="_xlnm._FilterDatabase" localSheetId="3" hidden="1">comprativo_i!$B$6:$L$6</definedName>
    <definedName name="_xlnm._FilterDatabase" localSheetId="1" hidden="1">EJEC_ICPA!$A$1:$M$28</definedName>
    <definedName name="_xlnm._FilterDatabase" localSheetId="0" hidden="1">ingresos!#REF!</definedName>
    <definedName name="_xlnm._FilterDatabase" localSheetId="5" hidden="1">INGRESOS_2019_2020!$A$6:$M$6</definedName>
    <definedName name="_xlnm._FilterDatabase" localSheetId="2" hidden="1">vigencia_i!$A$2:$N$2</definedName>
    <definedName name="A" localSheetId="5">#REF!</definedName>
    <definedName name="A">#REF!</definedName>
    <definedName name="_xlnm.Print_Area" localSheetId="3">comprativo_i!$B$1:$L$33</definedName>
    <definedName name="_xlnm.Print_Area" localSheetId="1">EJEC_ICPA!$A$1:$M$30</definedName>
    <definedName name="_xlnm.Print_Area" localSheetId="5">INGRESOS_2019_2020!$A$1:$K$32</definedName>
    <definedName name="SEPTIEMB" localSheetId="5">#REF!</definedName>
    <definedName name="SEPTIEMB">#REF!</definedName>
    <definedName name="SEPTIEMBRE">[1]SEPTIEMBRE!$A:$IV</definedName>
    <definedName name="_xlnm.Print_Titles" localSheetId="1">EJEC_ICPA!$1:$1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M17" i="1"/>
  <c r="L17" i="1"/>
  <c r="J17" i="1"/>
  <c r="H17" i="1"/>
  <c r="F17" i="1"/>
  <c r="E17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G4" i="1"/>
  <c r="K3" i="1"/>
  <c r="G3" i="1"/>
  <c r="I3" i="1" s="1"/>
  <c r="I17" i="1" s="1"/>
  <c r="K2" i="1"/>
  <c r="K17" i="1" s="1"/>
  <c r="I2" i="1"/>
  <c r="V18" i="4"/>
  <c r="M16" i="2" s="1"/>
  <c r="S18" i="4"/>
  <c r="J16" i="2" s="1"/>
  <c r="P18" i="4"/>
  <c r="G16" i="2" s="1"/>
  <c r="O18" i="4"/>
  <c r="F16" i="2" s="1"/>
  <c r="N18" i="4"/>
  <c r="R30" i="4"/>
  <c r="I24" i="2" s="1"/>
  <c r="R18" i="4"/>
  <c r="I16" i="2" s="1"/>
  <c r="R14" i="4"/>
  <c r="R31" i="4"/>
  <c r="I25" i="2" s="1"/>
  <c r="F17" i="6"/>
  <c r="F16" i="6"/>
  <c r="C15" i="6"/>
  <c r="D15" i="6"/>
  <c r="E15" i="6"/>
  <c r="V15" i="4"/>
  <c r="V14" i="4"/>
  <c r="M11" i="2" s="1"/>
  <c r="S15" i="4"/>
  <c r="J12" i="2" s="1"/>
  <c r="R15" i="4"/>
  <c r="I12" i="2" s="1"/>
  <c r="I17" i="6" s="1"/>
  <c r="P15" i="4"/>
  <c r="G12" i="2" s="1"/>
  <c r="O15" i="4"/>
  <c r="F12" i="2" s="1"/>
  <c r="N15" i="4"/>
  <c r="S14" i="4"/>
  <c r="P14" i="4"/>
  <c r="O14" i="4"/>
  <c r="N14" i="4"/>
  <c r="V31" i="4"/>
  <c r="M25" i="2" s="1"/>
  <c r="S31" i="4"/>
  <c r="J25" i="2" s="1"/>
  <c r="P31" i="4"/>
  <c r="G25" i="2" s="1"/>
  <c r="O31" i="4"/>
  <c r="F25" i="2" s="1"/>
  <c r="N31" i="4"/>
  <c r="E25" i="2" s="1"/>
  <c r="S30" i="4"/>
  <c r="J24" i="2" s="1"/>
  <c r="P30" i="4"/>
  <c r="O30" i="4"/>
  <c r="F24" i="2" s="1"/>
  <c r="N30" i="4"/>
  <c r="E24" i="2" s="1"/>
  <c r="E29" i="6"/>
  <c r="E28" i="6" s="1"/>
  <c r="D29" i="6"/>
  <c r="D28" i="6" s="1"/>
  <c r="G17" i="1" l="1"/>
  <c r="I21" i="6"/>
  <c r="Q18" i="4"/>
  <c r="T18" i="4" s="1"/>
  <c r="E16" i="2"/>
  <c r="F15" i="6"/>
  <c r="J11" i="2"/>
  <c r="M12" i="2"/>
  <c r="F11" i="2"/>
  <c r="G11" i="2"/>
  <c r="I11" i="2"/>
  <c r="I16" i="6" s="1"/>
  <c r="E12" i="2"/>
  <c r="G17" i="6" s="1"/>
  <c r="E11" i="2"/>
  <c r="G16" i="6" s="1"/>
  <c r="P29" i="4"/>
  <c r="Q14" i="4"/>
  <c r="Q15" i="4"/>
  <c r="V30" i="4"/>
  <c r="M24" i="2" s="1"/>
  <c r="M23" i="2" s="1"/>
  <c r="G24" i="2"/>
  <c r="H24" i="2" s="1"/>
  <c r="O29" i="4"/>
  <c r="R29" i="4"/>
  <c r="F28" i="6"/>
  <c r="S29" i="4"/>
  <c r="N29" i="4"/>
  <c r="I29" i="6"/>
  <c r="Q30" i="4"/>
  <c r="Q31" i="4"/>
  <c r="T31" i="4" s="1"/>
  <c r="F23" i="2"/>
  <c r="E23" i="2"/>
  <c r="J23" i="2"/>
  <c r="I23" i="2"/>
  <c r="H25" i="2"/>
  <c r="K25" i="2" s="1"/>
  <c r="G29" i="6"/>
  <c r="G28" i="6" s="1"/>
  <c r="U18" i="4" l="1"/>
  <c r="H16" i="2"/>
  <c r="G21" i="6"/>
  <c r="U14" i="4"/>
  <c r="T14" i="4"/>
  <c r="H12" i="2"/>
  <c r="L12" i="2" s="1"/>
  <c r="H11" i="2"/>
  <c r="L11" i="2" s="1"/>
  <c r="T15" i="4"/>
  <c r="U15" i="4"/>
  <c r="V29" i="4"/>
  <c r="G23" i="2"/>
  <c r="T30" i="4"/>
  <c r="T29" i="4" s="1"/>
  <c r="Q29" i="4"/>
  <c r="U29" i="4" s="1"/>
  <c r="K29" i="6"/>
  <c r="I28" i="6"/>
  <c r="H29" i="6"/>
  <c r="U30" i="4"/>
  <c r="U31" i="4"/>
  <c r="L25" i="2"/>
  <c r="K24" i="2"/>
  <c r="K23" i="2" s="1"/>
  <c r="H23" i="2"/>
  <c r="L23" i="2" s="1"/>
  <c r="L24" i="2"/>
  <c r="C29" i="6"/>
  <c r="C28" i="6" s="1"/>
  <c r="K16" i="2" l="1"/>
  <c r="H21" i="6"/>
  <c r="J21" i="6" s="1"/>
  <c r="L16" i="2"/>
  <c r="H17" i="6"/>
  <c r="J17" i="6" s="1"/>
  <c r="K12" i="2"/>
  <c r="H16" i="6"/>
  <c r="K11" i="2"/>
  <c r="J29" i="6"/>
  <c r="H28" i="6"/>
  <c r="J28" i="6" s="1"/>
  <c r="K28" i="6"/>
  <c r="D25" i="6"/>
  <c r="C25" i="6"/>
  <c r="D24" i="6"/>
  <c r="C24" i="6"/>
  <c r="D27" i="6"/>
  <c r="D26" i="6" s="1"/>
  <c r="C27" i="6"/>
  <c r="C26" i="6" s="1"/>
  <c r="D18" i="6"/>
  <c r="C18" i="6"/>
  <c r="D20" i="6"/>
  <c r="C20" i="6"/>
  <c r="D19" i="6"/>
  <c r="C19" i="6"/>
  <c r="D14" i="6"/>
  <c r="C14" i="6"/>
  <c r="D11" i="6"/>
  <c r="D10" i="6" s="1"/>
  <c r="C11" i="6"/>
  <c r="C10" i="6" s="1"/>
  <c r="J16" i="6" l="1"/>
  <c r="C23" i="6"/>
  <c r="C22" i="6" s="1"/>
  <c r="C13" i="6"/>
  <c r="C12" i="6" s="1"/>
  <c r="C9" i="6" s="1"/>
  <c r="C8" i="6" s="1"/>
  <c r="E25" i="6"/>
  <c r="E11" i="6"/>
  <c r="E24" i="6"/>
  <c r="D23" i="6"/>
  <c r="D22" i="6" s="1"/>
  <c r="E19" i="6"/>
  <c r="E14" i="6"/>
  <c r="E18" i="6"/>
  <c r="E20" i="6"/>
  <c r="E27" i="6"/>
  <c r="D13" i="6"/>
  <c r="D12" i="6" s="1"/>
  <c r="D9" i="6" s="1"/>
  <c r="D8" i="6" s="1"/>
  <c r="D7" i="6" l="1"/>
  <c r="F25" i="6"/>
  <c r="E10" i="6"/>
  <c r="E23" i="6"/>
  <c r="F24" i="6"/>
  <c r="F11" i="6"/>
  <c r="C7" i="6"/>
  <c r="F18" i="6"/>
  <c r="E13" i="6"/>
  <c r="F14" i="6"/>
  <c r="F20" i="6"/>
  <c r="F27" i="6"/>
  <c r="E26" i="6"/>
  <c r="F19" i="6"/>
  <c r="F23" i="6" l="1"/>
  <c r="E22" i="6"/>
  <c r="F10" i="6"/>
  <c r="F26" i="6"/>
  <c r="E12" i="6"/>
  <c r="F13" i="6"/>
  <c r="F22" i="6" l="1"/>
  <c r="F12" i="6"/>
  <c r="E9" i="6"/>
  <c r="E8" i="6" l="1"/>
  <c r="F9" i="6"/>
  <c r="O26" i="4"/>
  <c r="F20" i="2" s="1"/>
  <c r="R13" i="4"/>
  <c r="I10" i="2" s="1"/>
  <c r="V28" i="4"/>
  <c r="V27" i="4" s="1"/>
  <c r="S28" i="4"/>
  <c r="P28" i="4"/>
  <c r="P27" i="4" s="1"/>
  <c r="O28" i="4"/>
  <c r="O27" i="4" s="1"/>
  <c r="N28" i="4"/>
  <c r="E22" i="2" s="1"/>
  <c r="V26" i="4"/>
  <c r="M20" i="2" s="1"/>
  <c r="S26" i="4"/>
  <c r="J20" i="2" s="1"/>
  <c r="P26" i="4"/>
  <c r="G20" i="2" s="1"/>
  <c r="N26" i="4"/>
  <c r="E20" i="2" s="1"/>
  <c r="G25" i="6" s="1"/>
  <c r="V25" i="4"/>
  <c r="M19" i="2" s="1"/>
  <c r="S25" i="4"/>
  <c r="J19" i="2" s="1"/>
  <c r="P25" i="4"/>
  <c r="O25" i="4"/>
  <c r="F19" i="2" s="1"/>
  <c r="N25" i="4"/>
  <c r="E19" i="2" s="1"/>
  <c r="V21" i="4"/>
  <c r="V20" i="4" s="1"/>
  <c r="V19" i="4" s="1"/>
  <c r="S21" i="4"/>
  <c r="S20" i="4" s="1"/>
  <c r="S19" i="4" s="1"/>
  <c r="P21" i="4"/>
  <c r="P20" i="4" s="1"/>
  <c r="P19" i="4" s="1"/>
  <c r="O21" i="4"/>
  <c r="N21" i="4"/>
  <c r="E15" i="2" s="1"/>
  <c r="G20" i="6" s="1"/>
  <c r="V17" i="4"/>
  <c r="M14" i="2" s="1"/>
  <c r="S17" i="4"/>
  <c r="J14" i="2" s="1"/>
  <c r="P17" i="4"/>
  <c r="G14" i="2" s="1"/>
  <c r="O17" i="4"/>
  <c r="F14" i="2" s="1"/>
  <c r="N17" i="4"/>
  <c r="E14" i="2" s="1"/>
  <c r="G19" i="6" s="1"/>
  <c r="V16" i="4"/>
  <c r="M13" i="2" s="1"/>
  <c r="S16" i="4"/>
  <c r="J13" i="2" s="1"/>
  <c r="P16" i="4"/>
  <c r="G13" i="2" s="1"/>
  <c r="O16" i="4"/>
  <c r="F13" i="2" s="1"/>
  <c r="N16" i="4"/>
  <c r="E13" i="2" s="1"/>
  <c r="G18" i="6" s="1"/>
  <c r="V13" i="4"/>
  <c r="M10" i="2" s="1"/>
  <c r="S13" i="4"/>
  <c r="J10" i="2" s="1"/>
  <c r="P13" i="4"/>
  <c r="G10" i="2" s="1"/>
  <c r="O13" i="4"/>
  <c r="F10" i="2" s="1"/>
  <c r="N13" i="4"/>
  <c r="E10" i="2" s="1"/>
  <c r="G15" i="6" s="1"/>
  <c r="V12" i="4"/>
  <c r="S12" i="4"/>
  <c r="P12" i="4"/>
  <c r="O12" i="4"/>
  <c r="N12" i="4"/>
  <c r="V8" i="4"/>
  <c r="V7" i="4" s="1"/>
  <c r="V6" i="4" s="1"/>
  <c r="V5" i="4" s="1"/>
  <c r="S8" i="4"/>
  <c r="S7" i="4" s="1"/>
  <c r="S6" i="4" s="1"/>
  <c r="S5" i="4" s="1"/>
  <c r="R16" i="4"/>
  <c r="I13" i="2" s="1"/>
  <c r="I18" i="6" s="1"/>
  <c r="K18" i="6" s="1"/>
  <c r="R26" i="4"/>
  <c r="I20" i="2" s="1"/>
  <c r="I25" i="6" s="1"/>
  <c r="K25" i="6" s="1"/>
  <c r="R21" i="4"/>
  <c r="R20" i="4" s="1"/>
  <c r="R19" i="4" s="1"/>
  <c r="R17" i="4"/>
  <c r="I14" i="2" s="1"/>
  <c r="I19" i="6" s="1"/>
  <c r="K19" i="6" s="1"/>
  <c r="R28" i="4"/>
  <c r="R27" i="4" s="1"/>
  <c r="R25" i="4"/>
  <c r="R12" i="4"/>
  <c r="R11" i="4" s="1"/>
  <c r="R8" i="4"/>
  <c r="R7" i="4" s="1"/>
  <c r="R6" i="4" s="1"/>
  <c r="R5" i="4" s="1"/>
  <c r="P8" i="4"/>
  <c r="P7" i="4" s="1"/>
  <c r="O8" i="4"/>
  <c r="O7" i="4" s="1"/>
  <c r="O6" i="4" s="1"/>
  <c r="O5" i="4" s="1"/>
  <c r="N8" i="4"/>
  <c r="S11" i="4" l="1"/>
  <c r="S10" i="4" s="1"/>
  <c r="S9" i="4" s="1"/>
  <c r="S4" i="4" s="1"/>
  <c r="S3" i="4" s="1"/>
  <c r="N11" i="4"/>
  <c r="V11" i="4"/>
  <c r="V10" i="4" s="1"/>
  <c r="V9" i="4" s="1"/>
  <c r="V4" i="4" s="1"/>
  <c r="V3" i="4" s="1"/>
  <c r="O11" i="4"/>
  <c r="P11" i="4"/>
  <c r="P10" i="4" s="1"/>
  <c r="P9" i="4" s="1"/>
  <c r="E9" i="2"/>
  <c r="F9" i="2"/>
  <c r="I9" i="2"/>
  <c r="G9" i="2"/>
  <c r="M9" i="2"/>
  <c r="I15" i="6"/>
  <c r="K15" i="6" s="1"/>
  <c r="P24" i="4"/>
  <c r="P23" i="4" s="1"/>
  <c r="P22" i="4" s="1"/>
  <c r="G19" i="2"/>
  <c r="G18" i="2" s="1"/>
  <c r="G22" i="2"/>
  <c r="G21" i="2" s="1"/>
  <c r="F6" i="2"/>
  <c r="F5" i="2" s="1"/>
  <c r="G24" i="6"/>
  <c r="G23" i="6" s="1"/>
  <c r="E18" i="2"/>
  <c r="E21" i="2"/>
  <c r="G27" i="6"/>
  <c r="G26" i="6" s="1"/>
  <c r="H13" i="2"/>
  <c r="K13" i="2" s="1"/>
  <c r="H10" i="2"/>
  <c r="P6" i="4"/>
  <c r="P5" i="4" s="1"/>
  <c r="G6" i="2"/>
  <c r="G5" i="2" s="1"/>
  <c r="O20" i="4"/>
  <c r="O19" i="4" s="1"/>
  <c r="F15" i="2"/>
  <c r="S27" i="4"/>
  <c r="J22" i="2"/>
  <c r="J21" i="2" s="1"/>
  <c r="H14" i="2"/>
  <c r="H19" i="6" s="1"/>
  <c r="J19" i="6" s="1"/>
  <c r="J18" i="2"/>
  <c r="H20" i="2"/>
  <c r="H25" i="6" s="1"/>
  <c r="J25" i="6" s="1"/>
  <c r="J6" i="2"/>
  <c r="J5" i="2" s="1"/>
  <c r="J9" i="2"/>
  <c r="J15" i="2"/>
  <c r="G15" i="2"/>
  <c r="F22" i="2"/>
  <c r="F21" i="2" s="1"/>
  <c r="F8" i="6"/>
  <c r="E7" i="6"/>
  <c r="F18" i="2"/>
  <c r="M15" i="2"/>
  <c r="M18" i="2"/>
  <c r="M6" i="2"/>
  <c r="M5" i="2" s="1"/>
  <c r="I22" i="2"/>
  <c r="I27" i="6" s="1"/>
  <c r="K27" i="6" s="1"/>
  <c r="I6" i="2"/>
  <c r="R24" i="4"/>
  <c r="R23" i="4" s="1"/>
  <c r="R22" i="4" s="1"/>
  <c r="I15" i="2"/>
  <c r="I20" i="6" s="1"/>
  <c r="K20" i="6" s="1"/>
  <c r="I19" i="2"/>
  <c r="M22" i="2"/>
  <c r="M21" i="2" s="1"/>
  <c r="V24" i="4"/>
  <c r="V23" i="4" s="1"/>
  <c r="V22" i="4" s="1"/>
  <c r="O24" i="4"/>
  <c r="O23" i="4" s="1"/>
  <c r="O22" i="4" s="1"/>
  <c r="S24" i="4"/>
  <c r="S23" i="4" s="1"/>
  <c r="O10" i="4"/>
  <c r="Q21" i="4"/>
  <c r="Q20" i="4" s="1"/>
  <c r="Q19" i="4" s="1"/>
  <c r="U19" i="4" s="1"/>
  <c r="Q25" i="4"/>
  <c r="U25" i="4" s="1"/>
  <c r="Q26" i="4"/>
  <c r="Q8" i="4"/>
  <c r="U8" i="4" s="1"/>
  <c r="Q12" i="4"/>
  <c r="Q13" i="4"/>
  <c r="T13" i="4" s="1"/>
  <c r="Q17" i="4"/>
  <c r="T17" i="4" s="1"/>
  <c r="Q28" i="4"/>
  <c r="U28" i="4" s="1"/>
  <c r="N24" i="4"/>
  <c r="N23" i="4" s="1"/>
  <c r="Q16" i="4"/>
  <c r="T16" i="4" s="1"/>
  <c r="N27" i="4"/>
  <c r="N7" i="4"/>
  <c r="N20" i="4"/>
  <c r="M8" i="2" l="1"/>
  <c r="M7" i="2" s="1"/>
  <c r="M4" i="2" s="1"/>
  <c r="M3" i="2" s="1"/>
  <c r="F8" i="2"/>
  <c r="F7" i="2" s="1"/>
  <c r="F4" i="2" s="1"/>
  <c r="F3" i="2" s="1"/>
  <c r="I14" i="6"/>
  <c r="I8" i="2"/>
  <c r="J8" i="2"/>
  <c r="J7" i="2" s="1"/>
  <c r="J4" i="2" s="1"/>
  <c r="J3" i="2" s="1"/>
  <c r="E8" i="2"/>
  <c r="E7" i="2" s="1"/>
  <c r="G8" i="2"/>
  <c r="G7" i="2" s="1"/>
  <c r="G4" i="2" s="1"/>
  <c r="G3" i="2" s="1"/>
  <c r="Q11" i="4"/>
  <c r="U11" i="4" s="1"/>
  <c r="H9" i="2"/>
  <c r="G14" i="6"/>
  <c r="U12" i="4"/>
  <c r="H15" i="6"/>
  <c r="J15" i="6" s="1"/>
  <c r="O9" i="4"/>
  <c r="O4" i="4" s="1"/>
  <c r="O3" i="4" s="1"/>
  <c r="O2" i="4" s="1"/>
  <c r="N22" i="4"/>
  <c r="M17" i="2"/>
  <c r="S22" i="4"/>
  <c r="S2" i="4" s="1"/>
  <c r="G17" i="2"/>
  <c r="J17" i="2"/>
  <c r="F17" i="2"/>
  <c r="E17" i="2"/>
  <c r="K14" i="2"/>
  <c r="H19" i="2"/>
  <c r="L19" i="2" s="1"/>
  <c r="G22" i="6"/>
  <c r="L10" i="2"/>
  <c r="K20" i="2"/>
  <c r="L14" i="2"/>
  <c r="U21" i="4"/>
  <c r="H15" i="2"/>
  <c r="L15" i="2" s="1"/>
  <c r="U20" i="4"/>
  <c r="I5" i="2"/>
  <c r="I11" i="6"/>
  <c r="K11" i="6" s="1"/>
  <c r="I26" i="6"/>
  <c r="K26" i="6" s="1"/>
  <c r="P4" i="4"/>
  <c r="P3" i="4" s="1"/>
  <c r="P2" i="4" s="1"/>
  <c r="I24" i="6"/>
  <c r="K24" i="6" s="1"/>
  <c r="U13" i="4"/>
  <c r="L20" i="2"/>
  <c r="H22" i="2"/>
  <c r="K22" i="2" s="1"/>
  <c r="K21" i="2" s="1"/>
  <c r="N6" i="4"/>
  <c r="N5" i="4" s="1"/>
  <c r="E6" i="2"/>
  <c r="K10" i="2"/>
  <c r="U16" i="4"/>
  <c r="U17" i="4"/>
  <c r="L13" i="2"/>
  <c r="H18" i="6"/>
  <c r="J18" i="6" s="1"/>
  <c r="F7" i="6"/>
  <c r="T26" i="4"/>
  <c r="U26" i="4"/>
  <c r="R10" i="4"/>
  <c r="I21" i="2"/>
  <c r="I18" i="2"/>
  <c r="T12" i="4"/>
  <c r="T11" i="4" s="1"/>
  <c r="T25" i="4"/>
  <c r="Q24" i="4"/>
  <c r="Q23" i="4" s="1"/>
  <c r="T8" i="4"/>
  <c r="T7" i="4" s="1"/>
  <c r="T6" i="4" s="1"/>
  <c r="T5" i="4" s="1"/>
  <c r="Q7" i="4"/>
  <c r="T28" i="4"/>
  <c r="T27" i="4" s="1"/>
  <c r="Q27" i="4"/>
  <c r="U27" i="4" s="1"/>
  <c r="T21" i="4"/>
  <c r="T20" i="4" s="1"/>
  <c r="T19" i="4" s="1"/>
  <c r="V2" i="4"/>
  <c r="N10" i="4"/>
  <c r="N19" i="4"/>
  <c r="Q10" i="4" l="1"/>
  <c r="Q9" i="4" s="1"/>
  <c r="K14" i="6"/>
  <c r="I13" i="6"/>
  <c r="K13" i="6" s="1"/>
  <c r="G13" i="6"/>
  <c r="G12" i="6" s="1"/>
  <c r="H14" i="6"/>
  <c r="H8" i="2"/>
  <c r="L8" i="2" s="1"/>
  <c r="L9" i="2"/>
  <c r="K9" i="2"/>
  <c r="T10" i="4"/>
  <c r="T9" i="4" s="1"/>
  <c r="T4" i="4" s="1"/>
  <c r="T3" i="4" s="1"/>
  <c r="I17" i="2"/>
  <c r="C4" i="8" s="1"/>
  <c r="Q22" i="4"/>
  <c r="H18" i="2"/>
  <c r="H24" i="6"/>
  <c r="H23" i="6" s="1"/>
  <c r="K19" i="2"/>
  <c r="K18" i="2" s="1"/>
  <c r="K17" i="2" s="1"/>
  <c r="G2" i="2"/>
  <c r="F2" i="2"/>
  <c r="L22" i="2"/>
  <c r="K15" i="2"/>
  <c r="H20" i="6"/>
  <c r="J2" i="2"/>
  <c r="I23" i="6"/>
  <c r="Q6" i="4"/>
  <c r="U7" i="4"/>
  <c r="G11" i="6"/>
  <c r="G10" i="6" s="1"/>
  <c r="E5" i="2"/>
  <c r="E4" i="2" s="1"/>
  <c r="E3" i="2" s="1"/>
  <c r="E2" i="2" s="1"/>
  <c r="H6" i="2"/>
  <c r="H21" i="2"/>
  <c r="H27" i="6"/>
  <c r="I10" i="6"/>
  <c r="K10" i="6" s="1"/>
  <c r="U24" i="4"/>
  <c r="T24" i="4"/>
  <c r="T23" i="4" s="1"/>
  <c r="T22" i="4" s="1"/>
  <c r="M2" i="2"/>
  <c r="U23" i="4"/>
  <c r="I7" i="2"/>
  <c r="R9" i="4"/>
  <c r="N9" i="4"/>
  <c r="U10" i="4" l="1"/>
  <c r="H13" i="6"/>
  <c r="J13" i="6" s="1"/>
  <c r="I12" i="6"/>
  <c r="K12" i="6" s="1"/>
  <c r="G9" i="6"/>
  <c r="G8" i="6" s="1"/>
  <c r="G7" i="6" s="1"/>
  <c r="J14" i="6"/>
  <c r="H7" i="2"/>
  <c r="L7" i="2" s="1"/>
  <c r="K8" i="2"/>
  <c r="K7" i="2" s="1"/>
  <c r="J20" i="6"/>
  <c r="L18" i="2"/>
  <c r="H17" i="2"/>
  <c r="J24" i="6"/>
  <c r="K23" i="6"/>
  <c r="I22" i="6"/>
  <c r="K22" i="6" s="1"/>
  <c r="H26" i="6"/>
  <c r="H22" i="6" s="1"/>
  <c r="J27" i="6"/>
  <c r="L21" i="2"/>
  <c r="J23" i="6"/>
  <c r="H5" i="2"/>
  <c r="H11" i="6"/>
  <c r="L6" i="2"/>
  <c r="K6" i="2"/>
  <c r="K5" i="2" s="1"/>
  <c r="Q5" i="4"/>
  <c r="U6" i="4"/>
  <c r="U22" i="4"/>
  <c r="R4" i="4"/>
  <c r="U9" i="4"/>
  <c r="I4" i="2"/>
  <c r="T2" i="4"/>
  <c r="N4" i="4"/>
  <c r="N3" i="4" s="1"/>
  <c r="N2" i="4" s="1"/>
  <c r="I9" i="6" l="1"/>
  <c r="K9" i="6" s="1"/>
  <c r="H12" i="6"/>
  <c r="J12" i="6" s="1"/>
  <c r="K4" i="2"/>
  <c r="K3" i="2" s="1"/>
  <c r="K2" i="2" s="1"/>
  <c r="L17" i="2"/>
  <c r="B4" i="8"/>
  <c r="J26" i="6"/>
  <c r="H10" i="6"/>
  <c r="J11" i="6"/>
  <c r="U5" i="4"/>
  <c r="Q4" i="4"/>
  <c r="Q3" i="4" s="1"/>
  <c r="Q2" i="4" s="1"/>
  <c r="H4" i="2"/>
  <c r="H3" i="2" s="1"/>
  <c r="L5" i="2"/>
  <c r="J22" i="6"/>
  <c r="I3" i="2"/>
  <c r="C3" i="8" s="1"/>
  <c r="C2" i="8" s="1"/>
  <c r="R3" i="4"/>
  <c r="I8" i="6" l="1"/>
  <c r="K8" i="6" s="1"/>
  <c r="H2" i="2"/>
  <c r="B3" i="8"/>
  <c r="B2" i="8" s="1"/>
  <c r="D2" i="8" s="1"/>
  <c r="L4" i="2"/>
  <c r="H9" i="6"/>
  <c r="J10" i="6"/>
  <c r="U4" i="4"/>
  <c r="U3" i="4"/>
  <c r="R2" i="4"/>
  <c r="U2" i="4" s="1"/>
  <c r="I2" i="2"/>
  <c r="L3" i="2"/>
  <c r="I7" i="6" l="1"/>
  <c r="K7" i="6" s="1"/>
  <c r="L2" i="2"/>
  <c r="N2" i="2"/>
  <c r="H8" i="6"/>
  <c r="J9" i="6"/>
  <c r="H7" i="6" l="1"/>
  <c r="J7" i="6" s="1"/>
  <c r="J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6EA9391C-D72D-4ED8-B2A0-F9352B65C653}">
      <text>
        <r>
          <rPr>
            <sz val="9"/>
            <color indexed="81"/>
            <rFont val="Tahoma"/>
            <family val="2"/>
          </rPr>
          <t xml:space="preserve">Sandra Patricia Zutta:
ptodef_menos_recaudo_acum: si da negativo, se toma ese vr a positivo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</author>
  </authors>
  <commentList>
    <comment ref="M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recuperacion del gasto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Desktop</author>
  </authors>
  <commentList>
    <comment ref="B27" authorId="0" shapeId="0" xr:uid="{BDE3787C-921B-44A8-A92D-4D4CED8E435D}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recuperacion del gasto</t>
        </r>
      </text>
    </comment>
  </commentList>
</comments>
</file>

<file path=xl/sharedStrings.xml><?xml version="1.0" encoding="utf-8"?>
<sst xmlns="http://schemas.openxmlformats.org/spreadsheetml/2006/main" count="496" uniqueCount="219">
  <si>
    <t>nombre_rubro</t>
  </si>
  <si>
    <t>codigo_resumido</t>
  </si>
  <si>
    <t>rubro</t>
  </si>
  <si>
    <t>03</t>
  </si>
  <si>
    <t>1</t>
  </si>
  <si>
    <t>01</t>
  </si>
  <si>
    <t>02</t>
  </si>
  <si>
    <t>2</t>
  </si>
  <si>
    <t>07</t>
  </si>
  <si>
    <t>001</t>
  </si>
  <si>
    <t>05</t>
  </si>
  <si>
    <t>POSPRE (Posición presupuestal)</t>
  </si>
  <si>
    <t>DESCRIPCIÓN</t>
  </si>
  <si>
    <t>FONDO</t>
  </si>
  <si>
    <t>APROPIACIÓN</t>
  </si>
  <si>
    <t>ADICIÓN</t>
  </si>
  <si>
    <t>REDUCCIÓN</t>
  </si>
  <si>
    <t>PRESUPUESTO ACTUAL</t>
  </si>
  <si>
    <t>TOTAL RECAUDADO</t>
  </si>
  <si>
    <t xml:space="preserve"> RECAUDADO_MES</t>
  </si>
  <si>
    <t>POR RECAUDAR</t>
  </si>
  <si>
    <t>% EJECUCIÓN</t>
  </si>
  <si>
    <t>RECAUDO NO AFORADO</t>
  </si>
  <si>
    <t>1.1</t>
  </si>
  <si>
    <t>Ingresos corrientes</t>
  </si>
  <si>
    <t>1.1.02</t>
  </si>
  <si>
    <t>Arrendamientos</t>
  </si>
  <si>
    <t>0-1010</t>
  </si>
  <si>
    <t>1.1.02.05</t>
  </si>
  <si>
    <t>0-1011</t>
  </si>
  <si>
    <t>0-2708</t>
  </si>
  <si>
    <t>0-3131</t>
  </si>
  <si>
    <t>1.2</t>
  </si>
  <si>
    <t>Recursos de Capital</t>
  </si>
  <si>
    <t>I.1</t>
  </si>
  <si>
    <t>INGRESOS</t>
  </si>
  <si>
    <t>I.1.1</t>
  </si>
  <si>
    <t>I.1.1.02</t>
  </si>
  <si>
    <t>Ingresos no tributarios</t>
  </si>
  <si>
    <t>I.1.1.02.05</t>
  </si>
  <si>
    <t>Venta de bienes y servicios</t>
  </si>
  <si>
    <t>I.1.1.02.05.001.07</t>
  </si>
  <si>
    <t>I.1.1.02.06</t>
  </si>
  <si>
    <t>Transferencias corrientes</t>
  </si>
  <si>
    <t>I.1.1.02.06.006</t>
  </si>
  <si>
    <t>Transferencias de otras entidades del gobierno general</t>
  </si>
  <si>
    <t>I.1.1.02.06.006.06</t>
  </si>
  <si>
    <t>I.1.1.02.06.007.02</t>
  </si>
  <si>
    <t>I.1.2</t>
  </si>
  <si>
    <t>I.1.2.05</t>
  </si>
  <si>
    <t>Rendimientos financieros</t>
  </si>
  <si>
    <t>I.1.2.05.02</t>
  </si>
  <si>
    <t>I.1.2.13</t>
  </si>
  <si>
    <t>Reintegros y otros recursos no apropiados</t>
  </si>
  <si>
    <t>I.1.2.13.01</t>
  </si>
  <si>
    <t>Reintegros</t>
  </si>
  <si>
    <t>ano</t>
  </si>
  <si>
    <t>apropiacion_inicial</t>
  </si>
  <si>
    <t>presupuesto_definitivo</t>
  </si>
  <si>
    <t>ingresos_acumulado</t>
  </si>
  <si>
    <t>porc_ejec</t>
  </si>
  <si>
    <t>por_ejecutar</t>
  </si>
  <si>
    <t>total_adicion</t>
  </si>
  <si>
    <t>ingresos_mes</t>
  </si>
  <si>
    <t>0-1010-1102050010701</t>
  </si>
  <si>
    <t>0-1010-1102060060601</t>
  </si>
  <si>
    <t>Otras unidades de gobierno - transferencias para gastos de funcionamiento</t>
  </si>
  <si>
    <t>0-1010-1102060060602</t>
  </si>
  <si>
    <t>Otras unidades de gobierno - transferencias para gastos de inversión</t>
  </si>
  <si>
    <t>0-1011-120502001</t>
  </si>
  <si>
    <t>Depósitos - Recursos propios</t>
  </si>
  <si>
    <t>0-1011-121301</t>
  </si>
  <si>
    <t>0-2708-1102060060604</t>
  </si>
  <si>
    <t>Otras unidades de gobierno - FLA - Ordenanza 12 de 2015</t>
  </si>
  <si>
    <t>0-2708-1102060070201</t>
  </si>
  <si>
    <t>Empresas públicas no financieras - IDEA - Ordenanza 12 de 2015</t>
  </si>
  <si>
    <t>0-2708-120502002</t>
  </si>
  <si>
    <t>Depósitos - Recursos de destinación especial</t>
  </si>
  <si>
    <t>0-3131-1102060060603</t>
  </si>
  <si>
    <t>Otras unidades de gobierno - IVA Telefonia Celular -Cultura</t>
  </si>
  <si>
    <t>rubro/parámetro</t>
  </si>
  <si>
    <t>CeGestor</t>
  </si>
  <si>
    <t>Fondo</t>
  </si>
  <si>
    <t>co</t>
  </si>
  <si>
    <t>Codigo CCPET R1355</t>
  </si>
  <si>
    <t>Codigo CCPET - SAP</t>
  </si>
  <si>
    <t xml:space="preserve">Descripción </t>
  </si>
  <si>
    <t>Ingresos</t>
  </si>
  <si>
    <t>Ingresos Corrientes</t>
  </si>
  <si>
    <t>1.1.02.05.001</t>
  </si>
  <si>
    <t>I.1.1.02.05.001</t>
  </si>
  <si>
    <t>Venta de establecimientos de mercado</t>
  </si>
  <si>
    <t>1.1.02.05.001.07</t>
  </si>
  <si>
    <t xml:space="preserve">Servicios financieros y servicios conexos, servicios inmobiliarios y servicios de leasing </t>
  </si>
  <si>
    <t>253F</t>
  </si>
  <si>
    <t>1.1.02.05.001.07.01</t>
  </si>
  <si>
    <t>I.1.1.02.05.001.07.01</t>
  </si>
  <si>
    <t>06</t>
  </si>
  <si>
    <t>1.1.02.06</t>
  </si>
  <si>
    <t>006</t>
  </si>
  <si>
    <t>1.1.02.06.006</t>
  </si>
  <si>
    <t>1.1.02.06.006.06</t>
  </si>
  <si>
    <t xml:space="preserve">Otras unidades de gobierno </t>
  </si>
  <si>
    <t>1.1.02.06.006.06.01</t>
  </si>
  <si>
    <t>I.1.1.02.06.006.06.01</t>
  </si>
  <si>
    <t>1.1.02.06.006.06.02</t>
  </si>
  <si>
    <t>I.1.1.02.06.006.06.02</t>
  </si>
  <si>
    <t>1.1.02.06.006.06.03</t>
  </si>
  <si>
    <t>I.1.1.02.06.006.06.03</t>
  </si>
  <si>
    <t>04</t>
  </si>
  <si>
    <t>1.1.02.06.006.06.04</t>
  </si>
  <si>
    <t>I.1.1.02.06.006.06.04</t>
  </si>
  <si>
    <t>007</t>
  </si>
  <si>
    <t>1.1.02.06.007</t>
  </si>
  <si>
    <t>subvenciones</t>
  </si>
  <si>
    <t>1.1.02.06.007.02</t>
  </si>
  <si>
    <t>Empresas públicas no financieras</t>
  </si>
  <si>
    <t>1.1.02.06.007.02.01</t>
  </si>
  <si>
    <t>I.1.1.02.06.007.02.01</t>
  </si>
  <si>
    <t>Recursos de capital</t>
  </si>
  <si>
    <t>1.2.05</t>
  </si>
  <si>
    <t>1.2.05.02</t>
  </si>
  <si>
    <t xml:space="preserve">Depósitos </t>
  </si>
  <si>
    <t>13</t>
  </si>
  <si>
    <t>1.2.13</t>
  </si>
  <si>
    <t>1.2.13.01</t>
  </si>
  <si>
    <t>0-1010-</t>
  </si>
  <si>
    <t>0-3131-</t>
  </si>
  <si>
    <t>0-2708-</t>
  </si>
  <si>
    <t>0-1011-</t>
  </si>
  <si>
    <t>11</t>
  </si>
  <si>
    <t>1102</t>
  </si>
  <si>
    <t>110205</t>
  </si>
  <si>
    <t>110205001</t>
  </si>
  <si>
    <t>11020500107</t>
  </si>
  <si>
    <t>110206</t>
  </si>
  <si>
    <t>110206006</t>
  </si>
  <si>
    <t>11020600606</t>
  </si>
  <si>
    <t>110206007</t>
  </si>
  <si>
    <t>11020600702</t>
  </si>
  <si>
    <t>12</t>
  </si>
  <si>
    <t>1205</t>
  </si>
  <si>
    <t>120502</t>
  </si>
  <si>
    <t>1213</t>
  </si>
  <si>
    <t>002</t>
  </si>
  <si>
    <t>I.1.2.05.02.001</t>
  </si>
  <si>
    <t>I.1.2.05.02.002</t>
  </si>
  <si>
    <t>1.2.05.02.001</t>
  </si>
  <si>
    <t>1.2.05.02.002</t>
  </si>
  <si>
    <t>rec_aforado</t>
  </si>
  <si>
    <t>extra_recaudo</t>
  </si>
  <si>
    <t>PRESUPUESTO DEFINITIVO</t>
  </si>
  <si>
    <t>INSTITUTO DE CULTURA Y PATRIMONIO DE ANTIOQUIA</t>
  </si>
  <si>
    <t xml:space="preserve">EJECUCION PRESUPUESTAL DE INGRESOS </t>
  </si>
  <si>
    <t>DESCRIPCION</t>
  </si>
  <si>
    <t xml:space="preserve">% VARIACION </t>
  </si>
  <si>
    <t>OBSERVACIONES</t>
  </si>
  <si>
    <t>PRESUPUESTO INICIAL</t>
  </si>
  <si>
    <t>EJECUCION</t>
  </si>
  <si>
    <t>% EJECUCION</t>
  </si>
  <si>
    <t>INGRESOS TOTALES</t>
  </si>
  <si>
    <t>INGRESOS CORRIENTES</t>
  </si>
  <si>
    <t xml:space="preserve">TRIBUTARIOS </t>
  </si>
  <si>
    <t xml:space="preserve"> </t>
  </si>
  <si>
    <t>NO TRIBUTARIOS</t>
  </si>
  <si>
    <t>ARRENDAMIENTOS</t>
  </si>
  <si>
    <t>OTROS CONVENIOS</t>
  </si>
  <si>
    <t>TRANSFERENCIAS  FUNCIONAMIENTO</t>
  </si>
  <si>
    <t>TRANSFERENCIAS INVERSIÓN-LIBRE DESTINACIÓN</t>
  </si>
  <si>
    <t>TRANSFERENCIAS PARA INVERSIÓN- ORDENANZA12 FLA</t>
  </si>
  <si>
    <t>TRANSFERENCIAS PARA INVERSIÓN- ORDENANZA12 IDEA</t>
  </si>
  <si>
    <t xml:space="preserve">TRANSFERENCIAS PARA INVERSIÓN - IVA </t>
  </si>
  <si>
    <t>OTROS INGRESOS NO TRIBUTARIOS</t>
  </si>
  <si>
    <t>INGRESOS DE CAPITAL</t>
  </si>
  <si>
    <t>RECURSOS DEL BALANCE - LIBRE DESTINACIÓN</t>
  </si>
  <si>
    <t>RECURSOS DEL BALANCE - DESTINACIÓN ESPECIAL</t>
  </si>
  <si>
    <t>RENDIMIENTOS FINANCIEROS - LIBRE DESTINACIÓN</t>
  </si>
  <si>
    <t>RENDIMIENTOS FINANCIEROS - DESTINACIÓN ESPECIAL</t>
  </si>
  <si>
    <t>2020</t>
  </si>
  <si>
    <t>2021</t>
  </si>
  <si>
    <t>I.1.2.10.02</t>
  </si>
  <si>
    <t>I.1.2.10</t>
  </si>
  <si>
    <t>recursos del balance</t>
  </si>
  <si>
    <t>Superávit fiscal</t>
  </si>
  <si>
    <t>Recursos del balance</t>
  </si>
  <si>
    <t>4-1011</t>
  </si>
  <si>
    <t>4-2708</t>
  </si>
  <si>
    <t>4-1011-121002</t>
  </si>
  <si>
    <t>4-2708-121002</t>
  </si>
  <si>
    <t>TRANSFERENCIAS INVERSIÓN-(OTROS Y REC. BALANCE GOBERNACIÓN)</t>
  </si>
  <si>
    <t>mayor valor de recursos del balance en 2020</t>
  </si>
  <si>
    <t>0-4879-1102060060602</t>
  </si>
  <si>
    <t>0-4880-1102060060602</t>
  </si>
  <si>
    <t>Otras unidades de gobierno - transferencias para gastos de inversión/ambiente</t>
  </si>
  <si>
    <t>0-4879</t>
  </si>
  <si>
    <t>0-4880</t>
  </si>
  <si>
    <t>recursos propios. No hubo transferencias por rec. Balance Gobernación</t>
  </si>
  <si>
    <t>convenio con Secretaria de Inclusión social 2021</t>
  </si>
  <si>
    <t>convenio con Secretaria de Ambiente 2021</t>
  </si>
  <si>
    <t>Nombre</t>
  </si>
  <si>
    <t>Apropiación definitiva</t>
  </si>
  <si>
    <t>recaudos</t>
  </si>
  <si>
    <t>% de recaudo</t>
  </si>
  <si>
    <t>total_reducciones</t>
  </si>
  <si>
    <t>Menor valor asignado por parte de Mincultura</t>
  </si>
  <si>
    <t>en 2021 a septiembre ya se tenía adicionado el mayor valor de transferencia de la FLA</t>
  </si>
  <si>
    <t xml:space="preserve">Menor valor recuperacion del gasto </t>
  </si>
  <si>
    <t>menor valor al cierre de vigencia 2019 que pasaron como recursos del balance a 2020 en comparación con periodo 2018-2019</t>
  </si>
  <si>
    <t>transferencias PAC Sec. Educacion</t>
  </si>
  <si>
    <t>valores asignados por Ministerio de Cultura para la vigencia</t>
  </si>
  <si>
    <t>Recaudo total del recurso. Se encuentra pendiente la adicion por el mayor valor asignado que corresponde a $1.306.167</t>
  </si>
  <si>
    <t>0-4885-1102060060602</t>
  </si>
  <si>
    <t>Otras unidades de gobierno - transferencias para gastos de inversión/Cont_160_21_IDEA-ICPA</t>
  </si>
  <si>
    <t>0-4885</t>
  </si>
  <si>
    <t>pendente adicion de recursos por mayor valor asignado</t>
  </si>
  <si>
    <t>convenio IDEA-ICPA 2021-2023</t>
  </si>
  <si>
    <t>Otras unidades de gobierno - transferencias para gastos de inversión/inclusion</t>
  </si>
  <si>
    <t>COMPARATIVO AL MES DE DICIEMBRE  2019 - 2020</t>
  </si>
  <si>
    <t>COMPARATIVO AL MES DE DICIEMBRE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</si>
</sst>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_);_(&quot;$&quot;\ * \(#,##0\);_(&quot;$&quot;\ * &quot;-&quot;??_);_(@_)"/>
    <numFmt numFmtId="165" formatCode="&quot;$&quot;\ #,##0"/>
    <numFmt numFmtId="166" formatCode="_(* #,##0.00_);_(* \(#,##0.00\);_(* &quot;-&quot;??_);_(@_)"/>
    <numFmt numFmtId="167" formatCode="#,##0\-;#,##0_-;&quot; &quot;"/>
    <numFmt numFmtId="168" formatCode="_ * #,##0.00_ ;_ * \-#,##0.00_ ;_ * &quot;-&quot;??_ ;_ @_ "/>
    <numFmt numFmtId="169" formatCode="_ * #,##0_ ;_ * \-#,##0_ ;_ * &quot;-&quot;??_ ;_ @_ "/>
    <numFmt numFmtId="170" formatCode="0.0%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9"/>
      <color theme="0"/>
      <name val="Calibri"/>
      <family val="2"/>
    </font>
    <font>
      <sz val="9"/>
      <color indexed="22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b/>
      <sz val="8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9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4" fillId="0" borderId="0"/>
    <xf numFmtId="0" fontId="11" fillId="0" borderId="0"/>
    <xf numFmtId="0" fontId="20" fillId="0" borderId="0"/>
    <xf numFmtId="0" fontId="19" fillId="0" borderId="0"/>
    <xf numFmtId="0" fontId="10" fillId="0" borderId="0"/>
    <xf numFmtId="166" fontId="10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9" fontId="4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282">
    <xf numFmtId="0" fontId="0" fillId="0" borderId="0" xfId="0"/>
    <xf numFmtId="0" fontId="15" fillId="2" borderId="1" xfId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/>
    </xf>
    <xf numFmtId="0" fontId="15" fillId="2" borderId="1" xfId="1" applyFont="1" applyFill="1" applyBorder="1" applyAlignment="1">
      <alignment wrapText="1"/>
    </xf>
    <xf numFmtId="49" fontId="15" fillId="2" borderId="1" xfId="1" applyNumberFormat="1" applyFont="1" applyFill="1" applyBorder="1" applyAlignment="1">
      <alignment horizontal="center"/>
    </xf>
    <xf numFmtId="0" fontId="17" fillId="0" borderId="1" xfId="1" applyFont="1" applyBorder="1" applyAlignment="1">
      <alignment horizontal="left"/>
    </xf>
    <xf numFmtId="49" fontId="17" fillId="0" borderId="1" xfId="1" applyNumberFormat="1" applyFont="1" applyBorder="1" applyAlignment="1">
      <alignment horizontal="center"/>
    </xf>
    <xf numFmtId="3" fontId="0" fillId="0" borderId="0" xfId="0" applyNumberFormat="1"/>
    <xf numFmtId="3" fontId="11" fillId="0" borderId="0" xfId="0" applyNumberFormat="1" applyFont="1"/>
    <xf numFmtId="0" fontId="12" fillId="0" borderId="1" xfId="1" applyFont="1" applyBorder="1" applyAlignment="1">
      <alignment horizontal="left"/>
    </xf>
    <xf numFmtId="49" fontId="12" fillId="0" borderId="1" xfId="1" applyNumberFormat="1" applyFont="1" applyBorder="1" applyAlignment="1">
      <alignment horizontal="center"/>
    </xf>
    <xf numFmtId="0" fontId="22" fillId="4" borderId="1" xfId="3" applyFont="1" applyFill="1" applyBorder="1" applyAlignment="1">
      <alignment horizontal="center" vertical="center" wrapText="1"/>
    </xf>
    <xf numFmtId="49" fontId="22" fillId="4" borderId="1" xfId="3" applyNumberFormat="1" applyFont="1" applyFill="1" applyBorder="1" applyAlignment="1">
      <alignment horizontal="center" vertical="center" wrapText="1"/>
    </xf>
    <xf numFmtId="49" fontId="22" fillId="4" borderId="1" xfId="2" applyNumberFormat="1" applyFont="1" applyFill="1" applyBorder="1" applyAlignment="1">
      <alignment horizontal="center" vertical="center"/>
    </xf>
    <xf numFmtId="0" fontId="24" fillId="0" borderId="1" xfId="2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center"/>
    </xf>
    <xf numFmtId="0" fontId="24" fillId="0" borderId="0" xfId="2" applyFont="1" applyAlignment="1">
      <alignment vertical="center" wrapText="1"/>
    </xf>
    <xf numFmtId="0" fontId="22" fillId="4" borderId="0" xfId="2" applyFont="1" applyFill="1" applyAlignment="1">
      <alignment horizontal="center" vertical="center" wrapText="1"/>
    </xf>
    <xf numFmtId="0" fontId="24" fillId="0" borderId="0" xfId="2" applyFont="1" applyAlignment="1">
      <alignment horizontal="left" vertical="center" wrapText="1"/>
    </xf>
    <xf numFmtId="1" fontId="24" fillId="3" borderId="1" xfId="4" applyNumberFormat="1" applyFont="1" applyFill="1" applyBorder="1" applyAlignment="1">
      <alignment horizontal="left" vertical="top" wrapText="1"/>
    </xf>
    <xf numFmtId="49" fontId="24" fillId="0" borderId="0" xfId="2" applyNumberFormat="1" applyFont="1" applyAlignment="1">
      <alignment vertical="center" wrapText="1"/>
    </xf>
    <xf numFmtId="0" fontId="24" fillId="0" borderId="0" xfId="2" applyFont="1" applyAlignment="1">
      <alignment horizontal="justify" vertical="center" wrapText="1"/>
    </xf>
    <xf numFmtId="3" fontId="24" fillId="0" borderId="0" xfId="2" applyNumberFormat="1" applyFont="1" applyAlignment="1">
      <alignment horizontal="right" vertical="center" wrapText="1"/>
    </xf>
    <xf numFmtId="0" fontId="24" fillId="0" borderId="0" xfId="2" applyFont="1" applyAlignment="1">
      <alignment horizontal="right" vertical="center" wrapText="1"/>
    </xf>
    <xf numFmtId="10" fontId="24" fillId="0" borderId="0" xfId="2" applyNumberFormat="1" applyFont="1" applyAlignment="1">
      <alignment horizontal="right" vertical="center" wrapText="1"/>
    </xf>
    <xf numFmtId="3" fontId="22" fillId="4" borderId="1" xfId="1" applyNumberFormat="1" applyFont="1" applyFill="1" applyBorder="1" applyAlignment="1">
      <alignment horizontal="right" vertical="center"/>
    </xf>
    <xf numFmtId="3" fontId="22" fillId="4" borderId="1" xfId="1" applyNumberFormat="1" applyFont="1" applyFill="1" applyBorder="1" applyAlignment="1">
      <alignment horizontal="right" vertical="center" wrapText="1"/>
    </xf>
    <xf numFmtId="10" fontId="22" fillId="4" borderId="1" xfId="1" applyNumberFormat="1" applyFont="1" applyFill="1" applyBorder="1" applyAlignment="1">
      <alignment horizontal="right" vertical="center" wrapText="1"/>
    </xf>
    <xf numFmtId="3" fontId="24" fillId="0" borderId="1" xfId="2" applyNumberFormat="1" applyFont="1" applyBorder="1" applyAlignment="1">
      <alignment horizontal="right" vertical="center" wrapText="1"/>
    </xf>
    <xf numFmtId="10" fontId="24" fillId="0" borderId="1" xfId="2" applyNumberFormat="1" applyFont="1" applyBorder="1" applyAlignment="1">
      <alignment horizontal="right" vertical="center" wrapText="1"/>
    </xf>
    <xf numFmtId="165" fontId="15" fillId="2" borderId="1" xfId="1" applyNumberFormat="1" applyFont="1" applyFill="1" applyBorder="1" applyAlignment="1">
      <alignment horizontal="right" vertical="center" wrapText="1"/>
    </xf>
    <xf numFmtId="165" fontId="15" fillId="2" borderId="1" xfId="1" applyNumberFormat="1" applyFont="1" applyFill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165" fontId="17" fillId="0" borderId="1" xfId="1" applyNumberFormat="1" applyFont="1" applyBorder="1" applyAlignment="1">
      <alignment horizontal="right"/>
    </xf>
    <xf numFmtId="0" fontId="13" fillId="5" borderId="1" xfId="1" applyFont="1" applyFill="1" applyBorder="1" applyAlignment="1">
      <alignment horizontal="left"/>
    </xf>
    <xf numFmtId="0" fontId="16" fillId="5" borderId="1" xfId="1" applyFont="1" applyFill="1" applyBorder="1" applyAlignment="1">
      <alignment wrapText="1"/>
    </xf>
    <xf numFmtId="165" fontId="13" fillId="5" borderId="1" xfId="1" applyNumberFormat="1" applyFont="1" applyFill="1" applyBorder="1" applyAlignment="1">
      <alignment horizontal="right"/>
    </xf>
    <xf numFmtId="0" fontId="13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wrapText="1"/>
    </xf>
    <xf numFmtId="165" fontId="13" fillId="6" borderId="1" xfId="1" applyNumberFormat="1" applyFont="1" applyFill="1" applyBorder="1" applyAlignment="1">
      <alignment horizontal="right"/>
    </xf>
    <xf numFmtId="0" fontId="13" fillId="7" borderId="1" xfId="1" applyFont="1" applyFill="1" applyBorder="1" applyAlignment="1">
      <alignment horizontal="left"/>
    </xf>
    <xf numFmtId="165" fontId="13" fillId="7" borderId="1" xfId="1" applyNumberFormat="1" applyFont="1" applyFill="1" applyBorder="1" applyAlignment="1">
      <alignment horizontal="right"/>
    </xf>
    <xf numFmtId="49" fontId="13" fillId="5" borderId="1" xfId="1" applyNumberFormat="1" applyFont="1" applyFill="1" applyBorder="1" applyAlignment="1">
      <alignment horizontal="center"/>
    </xf>
    <xf numFmtId="0" fontId="25" fillId="4" borderId="1" xfId="1" applyFont="1" applyFill="1" applyBorder="1" applyAlignment="1">
      <alignment horizontal="left"/>
    </xf>
    <xf numFmtId="0" fontId="25" fillId="4" borderId="1" xfId="1" applyFont="1" applyFill="1" applyBorder="1" applyAlignment="1">
      <alignment wrapText="1"/>
    </xf>
    <xf numFmtId="49" fontId="25" fillId="4" borderId="1" xfId="1" applyNumberFormat="1" applyFont="1" applyFill="1" applyBorder="1" applyAlignment="1">
      <alignment horizontal="center"/>
    </xf>
    <xf numFmtId="165" fontId="25" fillId="4" borderId="1" xfId="1" applyNumberFormat="1" applyFont="1" applyFill="1" applyBorder="1" applyAlignment="1">
      <alignment horizontal="right"/>
    </xf>
    <xf numFmtId="49" fontId="13" fillId="6" borderId="1" xfId="1" applyNumberFormat="1" applyFont="1" applyFill="1" applyBorder="1" applyAlignment="1">
      <alignment horizontal="center"/>
    </xf>
    <xf numFmtId="0" fontId="12" fillId="0" borderId="0" xfId="0" applyFont="1"/>
    <xf numFmtId="164" fontId="26" fillId="0" borderId="0" xfId="0" applyNumberFormat="1" applyFont="1"/>
    <xf numFmtId="164" fontId="27" fillId="4" borderId="0" xfId="0" applyNumberFormat="1" applyFont="1" applyFill="1"/>
    <xf numFmtId="0" fontId="27" fillId="4" borderId="0" xfId="0" applyFont="1" applyFill="1"/>
    <xf numFmtId="164" fontId="12" fillId="5" borderId="0" xfId="0" applyNumberFormat="1" applyFont="1" applyFill="1"/>
    <xf numFmtId="0" fontId="12" fillId="5" borderId="0" xfId="0" applyFont="1" applyFill="1"/>
    <xf numFmtId="0" fontId="12" fillId="6" borderId="0" xfId="0" applyFont="1" applyFill="1"/>
    <xf numFmtId="0" fontId="12" fillId="0" borderId="1" xfId="2" applyFont="1" applyBorder="1" applyAlignment="1">
      <alignment horizontal="left" vertical="center"/>
    </xf>
    <xf numFmtId="164" fontId="12" fillId="0" borderId="0" xfId="0" applyNumberFormat="1" applyFont="1"/>
    <xf numFmtId="165" fontId="12" fillId="0" borderId="0" xfId="0" applyNumberFormat="1" applyFont="1" applyAlignment="1">
      <alignment horizontal="right"/>
    </xf>
    <xf numFmtId="0" fontId="13" fillId="6" borderId="1" xfId="1" applyFont="1" applyFill="1" applyBorder="1" applyAlignment="1">
      <alignment wrapText="1"/>
    </xf>
    <xf numFmtId="0" fontId="13" fillId="6" borderId="0" xfId="0" applyFont="1" applyFill="1"/>
    <xf numFmtId="0" fontId="13" fillId="7" borderId="1" xfId="1" applyFont="1" applyFill="1" applyBorder="1" applyAlignment="1">
      <alignment wrapText="1"/>
    </xf>
    <xf numFmtId="49" fontId="13" fillId="7" borderId="1" xfId="1" applyNumberFormat="1" applyFont="1" applyFill="1" applyBorder="1" applyAlignment="1">
      <alignment horizontal="center"/>
    </xf>
    <xf numFmtId="0" fontId="13" fillId="7" borderId="0" xfId="0" applyFont="1" applyFill="1"/>
    <xf numFmtId="10" fontId="15" fillId="2" borderId="1" xfId="1" applyNumberFormat="1" applyFont="1" applyFill="1" applyBorder="1" applyAlignment="1">
      <alignment horizontal="right" vertical="center" wrapText="1"/>
    </xf>
    <xf numFmtId="10" fontId="12" fillId="0" borderId="1" xfId="1" applyNumberFormat="1" applyFont="1" applyBorder="1" applyAlignment="1">
      <alignment horizontal="right"/>
    </xf>
    <xf numFmtId="10" fontId="12" fillId="0" borderId="1" xfId="1" applyNumberFormat="1" applyFont="1" applyBorder="1" applyAlignment="1" applyProtection="1">
      <alignment horizontal="right"/>
      <protection locked="0"/>
    </xf>
    <xf numFmtId="10" fontId="12" fillId="0" borderId="0" xfId="0" applyNumberFormat="1" applyFont="1" applyAlignment="1">
      <alignment horizontal="right"/>
    </xf>
    <xf numFmtId="10" fontId="15" fillId="2" borderId="1" xfId="1" applyNumberFormat="1" applyFont="1" applyFill="1" applyBorder="1" applyAlignment="1">
      <alignment horizontal="right"/>
    </xf>
    <xf numFmtId="10" fontId="25" fillId="4" borderId="1" xfId="1" applyNumberFormat="1" applyFont="1" applyFill="1" applyBorder="1" applyAlignment="1">
      <alignment horizontal="right"/>
    </xf>
    <xf numFmtId="10" fontId="13" fillId="5" borderId="1" xfId="1" applyNumberFormat="1" applyFont="1" applyFill="1" applyBorder="1" applyAlignment="1">
      <alignment horizontal="right"/>
    </xf>
    <xf numFmtId="10" fontId="13" fillId="6" borderId="1" xfId="1" applyNumberFormat="1" applyFont="1" applyFill="1" applyBorder="1" applyAlignment="1">
      <alignment horizontal="right"/>
    </xf>
    <xf numFmtId="0" fontId="23" fillId="6" borderId="1" xfId="2" applyFont="1" applyFill="1" applyBorder="1" applyAlignment="1">
      <alignment horizontal="left" vertical="center" wrapText="1"/>
    </xf>
    <xf numFmtId="49" fontId="23" fillId="6" borderId="1" xfId="2" applyNumberFormat="1" applyFont="1" applyFill="1" applyBorder="1" applyAlignment="1">
      <alignment horizontal="left" vertical="center" wrapText="1"/>
    </xf>
    <xf numFmtId="0" fontId="23" fillId="6" borderId="1" xfId="2" applyFont="1" applyFill="1" applyBorder="1" applyAlignment="1">
      <alignment horizontal="left" vertical="center"/>
    </xf>
    <xf numFmtId="3" fontId="23" fillId="6" borderId="1" xfId="2" applyNumberFormat="1" applyFont="1" applyFill="1" applyBorder="1" applyAlignment="1">
      <alignment horizontal="right" vertical="center" wrapText="1"/>
    </xf>
    <xf numFmtId="10" fontId="23" fillId="6" borderId="1" xfId="2" applyNumberFormat="1" applyFont="1" applyFill="1" applyBorder="1" applyAlignment="1">
      <alignment horizontal="right" vertical="center" wrapText="1"/>
    </xf>
    <xf numFmtId="0" fontId="23" fillId="6" borderId="0" xfId="2" applyFont="1" applyFill="1" applyAlignment="1">
      <alignment horizontal="left" vertical="center" wrapText="1"/>
    </xf>
    <xf numFmtId="1" fontId="23" fillId="6" borderId="1" xfId="4" applyNumberFormat="1" applyFont="1" applyFill="1" applyBorder="1" applyAlignment="1">
      <alignment horizontal="left" vertical="top" wrapText="1"/>
    </xf>
    <xf numFmtId="167" fontId="30" fillId="0" borderId="0" xfId="7" applyNumberFormat="1" applyFont="1" applyAlignment="1">
      <alignment vertical="center" wrapText="1"/>
    </xf>
    <xf numFmtId="167" fontId="31" fillId="0" borderId="0" xfId="7" applyNumberFormat="1" applyFont="1" applyAlignment="1">
      <alignment vertical="center" wrapText="1"/>
    </xf>
    <xf numFmtId="9" fontId="30" fillId="0" borderId="0" xfId="7" applyNumberFormat="1" applyFont="1" applyAlignment="1">
      <alignment vertical="center" wrapText="1"/>
    </xf>
    <xf numFmtId="0" fontId="33" fillId="0" borderId="0" xfId="7" applyFont="1" applyAlignment="1">
      <alignment vertical="center" wrapText="1"/>
    </xf>
    <xf numFmtId="49" fontId="32" fillId="8" borderId="8" xfId="7" applyNumberFormat="1" applyFont="1" applyFill="1" applyBorder="1" applyAlignment="1">
      <alignment horizontal="center" vertical="center" wrapText="1"/>
    </xf>
    <xf numFmtId="49" fontId="32" fillId="8" borderId="9" xfId="7" applyNumberFormat="1" applyFont="1" applyFill="1" applyBorder="1" applyAlignment="1">
      <alignment horizontal="center" vertical="center" wrapText="1"/>
    </xf>
    <xf numFmtId="9" fontId="32" fillId="8" borderId="10" xfId="7" applyNumberFormat="1" applyFont="1" applyFill="1" applyBorder="1" applyAlignment="1">
      <alignment horizontal="center" vertical="center" wrapText="1"/>
    </xf>
    <xf numFmtId="49" fontId="32" fillId="8" borderId="11" xfId="7" applyNumberFormat="1" applyFont="1" applyFill="1" applyBorder="1" applyAlignment="1">
      <alignment horizontal="center" vertical="center" wrapText="1"/>
    </xf>
    <xf numFmtId="49" fontId="32" fillId="8" borderId="12" xfId="7" applyNumberFormat="1" applyFont="1" applyFill="1" applyBorder="1" applyAlignment="1">
      <alignment horizontal="center" vertical="center" wrapText="1"/>
    </xf>
    <xf numFmtId="49" fontId="32" fillId="9" borderId="2" xfId="7" applyNumberFormat="1" applyFont="1" applyFill="1" applyBorder="1" applyAlignment="1">
      <alignment horizontal="left" vertical="center" wrapText="1"/>
    </xf>
    <xf numFmtId="169" fontId="32" fillId="9" borderId="15" xfId="8" applyNumberFormat="1" applyFont="1" applyFill="1" applyBorder="1" applyAlignment="1">
      <alignment horizontal="center" vertical="center" wrapText="1"/>
    </xf>
    <xf numFmtId="169" fontId="32" fillId="9" borderId="16" xfId="8" applyNumberFormat="1" applyFont="1" applyFill="1" applyBorder="1" applyAlignment="1">
      <alignment horizontal="center" vertical="center" wrapText="1"/>
    </xf>
    <xf numFmtId="169" fontId="32" fillId="9" borderId="16" xfId="8" applyNumberFormat="1" applyFont="1" applyFill="1" applyBorder="1" applyAlignment="1">
      <alignment vertical="center" wrapText="1"/>
    </xf>
    <xf numFmtId="169" fontId="32" fillId="9" borderId="18" xfId="8" applyNumberFormat="1" applyFont="1" applyFill="1" applyBorder="1" applyAlignment="1">
      <alignment vertical="center" wrapText="1"/>
    </xf>
    <xf numFmtId="169" fontId="32" fillId="9" borderId="19" xfId="8" applyNumberFormat="1" applyFont="1" applyFill="1" applyBorder="1" applyAlignment="1">
      <alignment vertical="center" wrapText="1"/>
    </xf>
    <xf numFmtId="169" fontId="32" fillId="9" borderId="19" xfId="8" applyNumberFormat="1" applyFont="1" applyFill="1" applyBorder="1" applyAlignment="1">
      <alignment horizontal="center" vertical="center" wrapText="1"/>
    </xf>
    <xf numFmtId="49" fontId="32" fillId="10" borderId="21" xfId="7" applyNumberFormat="1" applyFont="1" applyFill="1" applyBorder="1" applyAlignment="1">
      <alignment horizontal="left" vertical="center" wrapText="1"/>
    </xf>
    <xf numFmtId="169" fontId="32" fillId="10" borderId="22" xfId="8" applyNumberFormat="1" applyFont="1" applyFill="1" applyBorder="1" applyAlignment="1">
      <alignment vertical="center" wrapText="1"/>
    </xf>
    <xf numFmtId="169" fontId="32" fillId="10" borderId="1" xfId="8" applyNumberFormat="1" applyFont="1" applyFill="1" applyBorder="1" applyAlignment="1">
      <alignment vertical="center" wrapText="1"/>
    </xf>
    <xf numFmtId="169" fontId="32" fillId="10" borderId="24" xfId="10" applyNumberFormat="1" applyFont="1" applyFill="1" applyBorder="1" applyAlignment="1">
      <alignment vertical="center" wrapText="1"/>
    </xf>
    <xf numFmtId="169" fontId="32" fillId="10" borderId="1" xfId="10" applyNumberFormat="1" applyFont="1" applyFill="1" applyBorder="1" applyAlignment="1">
      <alignment vertical="center" wrapText="1"/>
    </xf>
    <xf numFmtId="49" fontId="32" fillId="11" borderId="21" xfId="7" applyNumberFormat="1" applyFont="1" applyFill="1" applyBorder="1" applyAlignment="1">
      <alignment horizontal="left" vertical="center" wrapText="1"/>
    </xf>
    <xf numFmtId="169" fontId="32" fillId="11" borderId="22" xfId="8" applyNumberFormat="1" applyFont="1" applyFill="1" applyBorder="1" applyAlignment="1">
      <alignment vertical="center" wrapText="1"/>
    </xf>
    <xf numFmtId="169" fontId="32" fillId="11" borderId="1" xfId="8" applyNumberFormat="1" applyFont="1" applyFill="1" applyBorder="1" applyAlignment="1">
      <alignment vertical="center" wrapText="1"/>
    </xf>
    <xf numFmtId="169" fontId="32" fillId="11" borderId="24" xfId="10" applyNumberFormat="1" applyFont="1" applyFill="1" applyBorder="1" applyAlignment="1">
      <alignment vertical="center" wrapText="1"/>
    </xf>
    <xf numFmtId="169" fontId="32" fillId="11" borderId="1" xfId="10" applyNumberFormat="1" applyFont="1" applyFill="1" applyBorder="1" applyAlignment="1">
      <alignment vertical="center" wrapText="1"/>
    </xf>
    <xf numFmtId="49" fontId="33" fillId="0" borderId="21" xfId="7" applyNumberFormat="1" applyFont="1" applyBorder="1" applyAlignment="1">
      <alignment horizontal="left" vertical="center" wrapText="1"/>
    </xf>
    <xf numFmtId="169" fontId="33" fillId="0" borderId="22" xfId="8" applyNumberFormat="1" applyFont="1" applyFill="1" applyBorder="1" applyAlignment="1">
      <alignment vertical="center" wrapText="1"/>
    </xf>
    <xf numFmtId="169" fontId="33" fillId="0" borderId="1" xfId="8" applyNumberFormat="1" applyFont="1" applyFill="1" applyBorder="1" applyAlignment="1">
      <alignment vertical="center" wrapText="1"/>
    </xf>
    <xf numFmtId="169" fontId="33" fillId="0" borderId="24" xfId="10" applyNumberFormat="1" applyFont="1" applyFill="1" applyBorder="1" applyAlignment="1">
      <alignment vertical="center" wrapText="1"/>
    </xf>
    <xf numFmtId="169" fontId="33" fillId="0" borderId="1" xfId="10" applyNumberFormat="1" applyFont="1" applyFill="1" applyBorder="1" applyAlignment="1">
      <alignment vertical="center" wrapText="1"/>
    </xf>
    <xf numFmtId="169" fontId="33" fillId="0" borderId="22" xfId="10" applyNumberFormat="1" applyFont="1" applyFill="1" applyBorder="1" applyAlignment="1">
      <alignment vertical="center" wrapText="1"/>
    </xf>
    <xf numFmtId="169" fontId="33" fillId="0" borderId="1" xfId="10" applyNumberFormat="1" applyFont="1" applyFill="1" applyBorder="1" applyAlignment="1" applyProtection="1">
      <alignment vertical="center" wrapText="1"/>
    </xf>
    <xf numFmtId="169" fontId="33" fillId="0" borderId="24" xfId="10" applyNumberFormat="1" applyFont="1" applyFill="1" applyBorder="1" applyAlignment="1" applyProtection="1">
      <alignment vertical="center" wrapText="1"/>
    </xf>
    <xf numFmtId="169" fontId="32" fillId="11" borderId="22" xfId="8" applyNumberFormat="1" applyFont="1" applyFill="1" applyBorder="1" applyAlignment="1" applyProtection="1">
      <alignment vertical="center" wrapText="1"/>
    </xf>
    <xf numFmtId="169" fontId="32" fillId="11" borderId="1" xfId="8" applyNumberFormat="1" applyFont="1" applyFill="1" applyBorder="1" applyAlignment="1" applyProtection="1">
      <alignment vertical="center" wrapText="1"/>
    </xf>
    <xf numFmtId="169" fontId="32" fillId="11" borderId="24" xfId="10" applyNumberFormat="1" applyFont="1" applyFill="1" applyBorder="1" applyAlignment="1" applyProtection="1">
      <alignment vertical="center" wrapText="1"/>
    </xf>
    <xf numFmtId="169" fontId="32" fillId="11" borderId="1" xfId="10" applyNumberFormat="1" applyFont="1" applyFill="1" applyBorder="1" applyAlignment="1" applyProtection="1">
      <alignment vertical="center" wrapText="1"/>
    </xf>
    <xf numFmtId="49" fontId="33" fillId="0" borderId="7" xfId="7" applyNumberFormat="1" applyFont="1" applyBorder="1" applyAlignment="1">
      <alignment horizontal="left" vertical="center" wrapText="1"/>
    </xf>
    <xf numFmtId="169" fontId="33" fillId="0" borderId="8" xfId="8" applyNumberFormat="1" applyFont="1" applyFill="1" applyBorder="1" applyAlignment="1" applyProtection="1">
      <alignment vertical="center" wrapText="1"/>
    </xf>
    <xf numFmtId="169" fontId="33" fillId="0" borderId="9" xfId="8" applyNumberFormat="1" applyFont="1" applyFill="1" applyBorder="1" applyAlignment="1" applyProtection="1">
      <alignment vertical="center" wrapText="1"/>
    </xf>
    <xf numFmtId="169" fontId="33" fillId="0" borderId="28" xfId="10" applyNumberFormat="1" applyFont="1" applyFill="1" applyBorder="1" applyAlignment="1" applyProtection="1">
      <alignment vertical="center" wrapText="1"/>
    </xf>
    <xf numFmtId="169" fontId="33" fillId="0" borderId="9" xfId="10" applyNumberFormat="1" applyFont="1" applyFill="1" applyBorder="1" applyAlignment="1" applyProtection="1">
      <alignment vertical="center" wrapText="1"/>
    </xf>
    <xf numFmtId="0" fontId="11" fillId="0" borderId="0" xfId="7" applyAlignment="1">
      <alignment vertical="center" wrapText="1"/>
    </xf>
    <xf numFmtId="9" fontId="11" fillId="0" borderId="0" xfId="7" applyNumberFormat="1" applyAlignment="1">
      <alignment vertical="center" wrapText="1"/>
    </xf>
    <xf numFmtId="169" fontId="11" fillId="0" borderId="0" xfId="7" applyNumberFormat="1" applyAlignment="1">
      <alignment vertical="center" wrapText="1"/>
    </xf>
    <xf numFmtId="165" fontId="11" fillId="0" borderId="0" xfId="7" applyNumberFormat="1" applyAlignment="1">
      <alignment vertical="center" wrapText="1"/>
    </xf>
    <xf numFmtId="0" fontId="38" fillId="0" borderId="0" xfId="7" applyFont="1" applyAlignment="1">
      <alignment vertical="center" wrapText="1"/>
    </xf>
    <xf numFmtId="0" fontId="42" fillId="0" borderId="0" xfId="0" applyFont="1" applyAlignment="1">
      <alignment vertical="center" wrapText="1"/>
    </xf>
    <xf numFmtId="167" fontId="39" fillId="0" borderId="0" xfId="7" applyNumberFormat="1" applyFont="1" applyAlignment="1">
      <alignment vertical="center" wrapText="1"/>
    </xf>
    <xf numFmtId="0" fontId="42" fillId="0" borderId="0" xfId="7" applyFont="1" applyAlignment="1">
      <alignment vertical="center" wrapText="1"/>
    </xf>
    <xf numFmtId="0" fontId="42" fillId="0" borderId="0" xfId="7" applyFont="1" applyFill="1" applyAlignment="1">
      <alignment vertical="center" wrapText="1"/>
    </xf>
    <xf numFmtId="9" fontId="42" fillId="0" borderId="1" xfId="9" applyFont="1" applyFill="1" applyBorder="1" applyAlignment="1">
      <alignment horizontal="left" vertical="center" wrapText="1"/>
    </xf>
    <xf numFmtId="169" fontId="42" fillId="0" borderId="0" xfId="7" applyNumberFormat="1" applyFont="1" applyAlignment="1">
      <alignment vertical="center" wrapText="1"/>
    </xf>
    <xf numFmtId="165" fontId="42" fillId="0" borderId="0" xfId="7" applyNumberFormat="1" applyFont="1" applyAlignment="1">
      <alignment vertical="center" wrapText="1"/>
    </xf>
    <xf numFmtId="0" fontId="39" fillId="0" borderId="0" xfId="7" applyFont="1" applyAlignment="1">
      <alignment vertical="center"/>
    </xf>
    <xf numFmtId="0" fontId="42" fillId="0" borderId="0" xfId="7" applyFont="1" applyAlignment="1">
      <alignment vertical="center"/>
    </xf>
    <xf numFmtId="0" fontId="39" fillId="0" borderId="0" xfId="7" applyFont="1" applyFill="1" applyAlignment="1">
      <alignment vertical="center" wrapText="1"/>
    </xf>
    <xf numFmtId="0" fontId="40" fillId="12" borderId="0" xfId="7" applyFont="1" applyFill="1" applyAlignment="1">
      <alignment vertical="center" wrapText="1"/>
    </xf>
    <xf numFmtId="9" fontId="39" fillId="0" borderId="1" xfId="9" applyFont="1" applyFill="1" applyBorder="1" applyAlignment="1">
      <alignment horizontal="left" vertical="center" wrapText="1"/>
    </xf>
    <xf numFmtId="0" fontId="43" fillId="13" borderId="0" xfId="7" applyFont="1" applyFill="1" applyAlignment="1">
      <alignment vertical="center" wrapText="1"/>
    </xf>
    <xf numFmtId="0" fontId="42" fillId="0" borderId="1" xfId="2" applyFont="1" applyFill="1" applyBorder="1" applyAlignment="1">
      <alignment horizontal="left" vertical="center"/>
    </xf>
    <xf numFmtId="10" fontId="39" fillId="0" borderId="0" xfId="7" applyNumberFormat="1" applyFont="1" applyAlignment="1">
      <alignment vertical="center" wrapText="1"/>
    </xf>
    <xf numFmtId="10" fontId="42" fillId="0" borderId="0" xfId="7" applyNumberFormat="1" applyFont="1" applyAlignment="1">
      <alignment vertical="center" wrapText="1"/>
    </xf>
    <xf numFmtId="10" fontId="39" fillId="0" borderId="0" xfId="7" applyNumberFormat="1" applyFont="1" applyAlignment="1">
      <alignment horizontal="right" vertical="center" wrapText="1"/>
    </xf>
    <xf numFmtId="10" fontId="42" fillId="0" borderId="1" xfId="9" applyNumberFormat="1" applyFont="1" applyFill="1" applyBorder="1" applyAlignment="1">
      <alignment horizontal="right" vertical="center" wrapText="1"/>
    </xf>
    <xf numFmtId="10" fontId="42" fillId="0" borderId="0" xfId="7" applyNumberFormat="1" applyFont="1" applyAlignment="1">
      <alignment horizontal="right" vertical="center" wrapText="1"/>
    </xf>
    <xf numFmtId="10" fontId="42" fillId="0" borderId="0" xfId="11" applyNumberFormat="1" applyFont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7" applyFont="1" applyAlignment="1">
      <alignment horizontal="right" vertical="center" wrapText="1"/>
    </xf>
    <xf numFmtId="0" fontId="43" fillId="13" borderId="1" xfId="7" applyFont="1" applyFill="1" applyBorder="1" applyAlignment="1">
      <alignment vertical="center" wrapText="1"/>
    </xf>
    <xf numFmtId="49" fontId="40" fillId="13" borderId="1" xfId="7" applyNumberFormat="1" applyFont="1" applyFill="1" applyBorder="1" applyAlignment="1">
      <alignment horizontal="center" vertical="center" wrapText="1"/>
    </xf>
    <xf numFmtId="10" fontId="40" fillId="13" borderId="1" xfId="7" applyNumberFormat="1" applyFont="1" applyFill="1" applyBorder="1" applyAlignment="1">
      <alignment horizontal="center" vertical="center" wrapText="1"/>
    </xf>
    <xf numFmtId="10" fontId="40" fillId="13" borderId="1" xfId="7" applyNumberFormat="1" applyFont="1" applyFill="1" applyBorder="1" applyAlignment="1">
      <alignment horizontal="right" vertical="center" wrapText="1"/>
    </xf>
    <xf numFmtId="3" fontId="40" fillId="12" borderId="1" xfId="8" applyNumberFormat="1" applyFont="1" applyFill="1" applyBorder="1" applyAlignment="1">
      <alignment vertical="center" wrapText="1"/>
    </xf>
    <xf numFmtId="10" fontId="40" fillId="12" borderId="1" xfId="9" applyNumberFormat="1" applyFont="1" applyFill="1" applyBorder="1" applyAlignment="1">
      <alignment horizontal="center" vertical="center" wrapText="1"/>
    </xf>
    <xf numFmtId="10" fontId="40" fillId="12" borderId="1" xfId="8" applyNumberFormat="1" applyFont="1" applyFill="1" applyBorder="1" applyAlignment="1">
      <alignment horizontal="right" vertical="center" wrapText="1"/>
    </xf>
    <xf numFmtId="9" fontId="40" fillId="12" borderId="1" xfId="9" applyFont="1" applyFill="1" applyBorder="1" applyAlignment="1">
      <alignment horizontal="justify" vertical="center" wrapText="1"/>
    </xf>
    <xf numFmtId="3" fontId="39" fillId="0" borderId="1" xfId="10" applyNumberFormat="1" applyFont="1" applyFill="1" applyBorder="1" applyAlignment="1">
      <alignment vertical="center" wrapText="1"/>
    </xf>
    <xf numFmtId="10" fontId="39" fillId="0" borderId="1" xfId="9" applyNumberFormat="1" applyFont="1" applyFill="1" applyBorder="1" applyAlignment="1">
      <alignment horizontal="center" vertical="center" wrapText="1"/>
    </xf>
    <xf numFmtId="10" fontId="39" fillId="0" borderId="1" xfId="10" applyNumberFormat="1" applyFont="1" applyFill="1" applyBorder="1" applyAlignment="1">
      <alignment horizontal="right" vertical="center" wrapText="1"/>
    </xf>
    <xf numFmtId="9" fontId="39" fillId="0" borderId="1" xfId="9" applyFont="1" applyFill="1" applyBorder="1" applyAlignment="1">
      <alignment horizontal="center" vertical="center" wrapText="1"/>
    </xf>
    <xf numFmtId="3" fontId="42" fillId="0" borderId="1" xfId="8" applyNumberFormat="1" applyFont="1" applyFill="1" applyBorder="1" applyAlignment="1">
      <alignment vertical="center" wrapText="1"/>
    </xf>
    <xf numFmtId="3" fontId="42" fillId="0" borderId="1" xfId="10" applyNumberFormat="1" applyFont="1" applyFill="1" applyBorder="1" applyAlignment="1">
      <alignment vertical="center" wrapText="1"/>
    </xf>
    <xf numFmtId="9" fontId="42" fillId="0" borderId="1" xfId="9" applyFont="1" applyFill="1" applyBorder="1" applyAlignment="1">
      <alignment horizontal="center" vertical="center" wrapText="1"/>
    </xf>
    <xf numFmtId="9" fontId="39" fillId="0" borderId="1" xfId="9" applyFont="1" applyFill="1" applyBorder="1" applyAlignment="1">
      <alignment horizontal="left" vertical="center"/>
    </xf>
    <xf numFmtId="10" fontId="42" fillId="0" borderId="1" xfId="9" applyNumberFormat="1" applyFont="1" applyFill="1" applyBorder="1" applyAlignment="1">
      <alignment horizontal="center" vertical="center" wrapText="1"/>
    </xf>
    <xf numFmtId="9" fontId="42" fillId="0" borderId="1" xfId="12" applyFont="1" applyFill="1" applyBorder="1" applyAlignment="1">
      <alignment horizontal="right" vertical="center" wrapText="1"/>
    </xf>
    <xf numFmtId="3" fontId="42" fillId="0" borderId="1" xfId="8" applyNumberFormat="1" applyFont="1" applyFill="1" applyBorder="1" applyAlignment="1" applyProtection="1">
      <alignment vertical="center" wrapText="1"/>
    </xf>
    <xf numFmtId="3" fontId="42" fillId="0" borderId="1" xfId="10" applyNumberFormat="1" applyFont="1" applyFill="1" applyBorder="1" applyAlignment="1" applyProtection="1">
      <alignment vertical="center" wrapText="1"/>
    </xf>
    <xf numFmtId="9" fontId="40" fillId="12" borderId="1" xfId="12" applyFont="1" applyFill="1" applyBorder="1" applyAlignment="1">
      <alignment horizontal="right" vertical="center" wrapText="1"/>
    </xf>
    <xf numFmtId="9" fontId="39" fillId="0" borderId="1" xfId="12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40" fillId="12" borderId="1" xfId="1" applyFont="1" applyFill="1" applyBorder="1" applyAlignment="1">
      <alignment vertical="center" wrapText="1"/>
    </xf>
    <xf numFmtId="0" fontId="25" fillId="4" borderId="1" xfId="1" applyFont="1" applyFill="1" applyBorder="1" applyAlignment="1">
      <alignment horizontal="left" vertical="center"/>
    </xf>
    <xf numFmtId="0" fontId="40" fillId="4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/>
    </xf>
    <xf numFmtId="0" fontId="41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/>
    </xf>
    <xf numFmtId="3" fontId="40" fillId="4" borderId="1" xfId="10" applyNumberFormat="1" applyFont="1" applyFill="1" applyBorder="1" applyAlignment="1">
      <alignment vertical="center" wrapText="1"/>
    </xf>
    <xf numFmtId="10" fontId="40" fillId="4" borderId="1" xfId="9" applyNumberFormat="1" applyFont="1" applyFill="1" applyBorder="1" applyAlignment="1">
      <alignment horizontal="center" vertical="center" wrapText="1"/>
    </xf>
    <xf numFmtId="10" fontId="40" fillId="4" borderId="1" xfId="10" applyNumberFormat="1" applyFont="1" applyFill="1" applyBorder="1" applyAlignment="1">
      <alignment horizontal="right" vertical="center" wrapText="1"/>
    </xf>
    <xf numFmtId="9" fontId="40" fillId="4" borderId="1" xfId="12" applyFont="1" applyFill="1" applyBorder="1" applyAlignment="1">
      <alignment horizontal="right" vertical="center" wrapText="1"/>
    </xf>
    <xf numFmtId="9" fontId="40" fillId="4" borderId="1" xfId="9" applyFont="1" applyFill="1" applyBorder="1" applyAlignment="1">
      <alignment horizontal="center" vertical="center" wrapText="1"/>
    </xf>
    <xf numFmtId="0" fontId="40" fillId="4" borderId="0" xfId="7" applyFont="1" applyFill="1" applyAlignment="1">
      <alignment vertical="center" wrapText="1"/>
    </xf>
    <xf numFmtId="0" fontId="39" fillId="0" borderId="0" xfId="7" applyFont="1" applyAlignment="1">
      <alignment vertical="center" wrapText="1"/>
    </xf>
    <xf numFmtId="0" fontId="39" fillId="0" borderId="1" xfId="7" applyFont="1" applyBorder="1" applyAlignment="1">
      <alignment vertical="center" wrapText="1"/>
    </xf>
    <xf numFmtId="165" fontId="39" fillId="0" borderId="1" xfId="7" applyNumberFormat="1" applyFont="1" applyFill="1" applyBorder="1" applyAlignment="1">
      <alignment vertical="center" wrapText="1"/>
    </xf>
    <xf numFmtId="0" fontId="39" fillId="0" borderId="1" xfId="7" applyFont="1" applyFill="1" applyBorder="1" applyAlignment="1">
      <alignment vertical="center" wrapText="1"/>
    </xf>
    <xf numFmtId="0" fontId="42" fillId="0" borderId="1" xfId="7" applyFont="1" applyBorder="1" applyAlignment="1">
      <alignment vertical="center" wrapText="1"/>
    </xf>
    <xf numFmtId="10" fontId="42" fillId="0" borderId="1" xfId="11" applyNumberFormat="1" applyFont="1" applyFill="1" applyBorder="1" applyAlignment="1">
      <alignment vertical="center" wrapText="1"/>
    </xf>
    <xf numFmtId="0" fontId="23" fillId="14" borderId="0" xfId="2" applyFont="1" applyFill="1" applyAlignment="1">
      <alignment vertical="center" wrapText="1"/>
    </xf>
    <xf numFmtId="49" fontId="23" fillId="14" borderId="0" xfId="2" applyNumberFormat="1" applyFont="1" applyFill="1" applyAlignment="1">
      <alignment vertical="center" wrapText="1"/>
    </xf>
    <xf numFmtId="0" fontId="23" fillId="14" borderId="0" xfId="2" applyFont="1" applyFill="1" applyAlignment="1">
      <alignment horizontal="justify" vertical="center" wrapText="1"/>
    </xf>
    <xf numFmtId="0" fontId="23" fillId="14" borderId="0" xfId="2" applyFont="1" applyFill="1" applyAlignment="1">
      <alignment horizontal="right" vertical="center" wrapText="1"/>
    </xf>
    <xf numFmtId="0" fontId="24" fillId="0" borderId="23" xfId="2" applyFont="1" applyBorder="1" applyAlignment="1">
      <alignment horizontal="left" vertical="center"/>
    </xf>
    <xf numFmtId="0" fontId="23" fillId="14" borderId="1" xfId="2" applyFont="1" applyFill="1" applyBorder="1" applyAlignment="1">
      <alignment horizontal="justify" vertical="center" wrapText="1"/>
    </xf>
    <xf numFmtId="3" fontId="23" fillId="14" borderId="1" xfId="2" applyNumberFormat="1" applyFont="1" applyFill="1" applyBorder="1" applyAlignment="1">
      <alignment horizontal="right" vertical="center" wrapText="1"/>
    </xf>
    <xf numFmtId="10" fontId="39" fillId="0" borderId="1" xfId="9" applyNumberFormat="1" applyFont="1" applyFill="1" applyBorder="1" applyAlignment="1">
      <alignment horizontal="right" vertical="center" wrapText="1"/>
    </xf>
    <xf numFmtId="0" fontId="37" fillId="0" borderId="0" xfId="7" applyFont="1" applyAlignment="1">
      <alignment vertical="center"/>
    </xf>
    <xf numFmtId="0" fontId="38" fillId="0" borderId="0" xfId="7" applyFont="1" applyAlignment="1">
      <alignment vertical="center"/>
    </xf>
    <xf numFmtId="0" fontId="12" fillId="0" borderId="1" xfId="0" applyFont="1" applyBorder="1"/>
    <xf numFmtId="49" fontId="12" fillId="0" borderId="1" xfId="0" applyNumberFormat="1" applyFont="1" applyBorder="1"/>
    <xf numFmtId="0" fontId="13" fillId="4" borderId="1" xfId="1" applyFont="1" applyFill="1" applyBorder="1" applyAlignment="1">
      <alignment horizontal="left" vertical="center"/>
    </xf>
    <xf numFmtId="0" fontId="39" fillId="4" borderId="1" xfId="1" applyFont="1" applyFill="1" applyBorder="1" applyAlignment="1">
      <alignment vertical="center" wrapText="1"/>
    </xf>
    <xf numFmtId="3" fontId="39" fillId="4" borderId="1" xfId="10" applyNumberFormat="1" applyFont="1" applyFill="1" applyBorder="1" applyAlignment="1">
      <alignment vertical="center" wrapText="1"/>
    </xf>
    <xf numFmtId="10" fontId="39" fillId="4" borderId="1" xfId="9" applyNumberFormat="1" applyFont="1" applyFill="1" applyBorder="1" applyAlignment="1">
      <alignment horizontal="center" vertical="center" wrapText="1"/>
    </xf>
    <xf numFmtId="10" fontId="42" fillId="4" borderId="1" xfId="9" applyNumberFormat="1" applyFont="1" applyFill="1" applyBorder="1" applyAlignment="1">
      <alignment horizontal="right" vertical="center" wrapText="1"/>
    </xf>
    <xf numFmtId="9" fontId="39" fillId="4" borderId="1" xfId="12" applyFont="1" applyFill="1" applyBorder="1" applyAlignment="1">
      <alignment horizontal="right" vertical="center" wrapText="1"/>
    </xf>
    <xf numFmtId="9" fontId="39" fillId="4" borderId="1" xfId="9" applyFont="1" applyFill="1" applyBorder="1" applyAlignment="1">
      <alignment horizontal="left" vertical="center" wrapText="1"/>
    </xf>
    <xf numFmtId="0" fontId="39" fillId="4" borderId="0" xfId="7" applyFont="1" applyFill="1" applyAlignment="1">
      <alignment vertical="center" wrapText="1"/>
    </xf>
    <xf numFmtId="170" fontId="42" fillId="0" borderId="1" xfId="12" applyNumberFormat="1" applyFont="1" applyFill="1" applyBorder="1" applyAlignment="1">
      <alignment horizontal="right" vertical="center" wrapText="1"/>
    </xf>
    <xf numFmtId="0" fontId="24" fillId="0" borderId="1" xfId="0" applyFont="1" applyBorder="1"/>
    <xf numFmtId="49" fontId="45" fillId="8" borderId="13" xfId="7" applyNumberFormat="1" applyFont="1" applyFill="1" applyBorder="1" applyAlignment="1">
      <alignment horizontal="center" vertical="center" wrapText="1"/>
    </xf>
    <xf numFmtId="0" fontId="11" fillId="15" borderId="1" xfId="0" applyFont="1" applyFill="1" applyBorder="1"/>
    <xf numFmtId="3" fontId="11" fillId="15" borderId="1" xfId="0" applyNumberFormat="1" applyFont="1" applyFill="1" applyBorder="1"/>
    <xf numFmtId="9" fontId="11" fillId="15" borderId="1" xfId="0" applyNumberFormat="1" applyFont="1" applyFill="1" applyBorder="1"/>
    <xf numFmtId="0" fontId="13" fillId="0" borderId="1" xfId="7" applyFont="1" applyBorder="1" applyAlignment="1">
      <alignment wrapText="1"/>
    </xf>
    <xf numFmtId="3" fontId="46" fillId="0" borderId="1" xfId="0" applyNumberFormat="1" applyFont="1" applyBorder="1"/>
    <xf numFmtId="9" fontId="46" fillId="0" borderId="1" xfId="0" applyNumberFormat="1" applyFont="1" applyBorder="1"/>
    <xf numFmtId="0" fontId="12" fillId="0" borderId="1" xfId="7" applyFont="1" applyBorder="1" applyAlignment="1">
      <alignment wrapText="1"/>
    </xf>
    <xf numFmtId="3" fontId="11" fillId="0" borderId="1" xfId="0" applyNumberFormat="1" applyFont="1" applyBorder="1"/>
    <xf numFmtId="9" fontId="11" fillId="0" borderId="1" xfId="0" applyNumberFormat="1" applyFont="1" applyBorder="1"/>
    <xf numFmtId="3" fontId="46" fillId="0" borderId="0" xfId="0" applyNumberFormat="1" applyFont="1"/>
    <xf numFmtId="165" fontId="28" fillId="0" borderId="0" xfId="7" applyNumberFormat="1" applyFont="1" applyAlignment="1" applyProtection="1">
      <alignment vertical="center" wrapText="1"/>
      <protection locked="0"/>
    </xf>
    <xf numFmtId="165" fontId="36" fillId="0" borderId="0" xfId="7" applyNumberFormat="1" applyFont="1" applyAlignment="1" applyProtection="1">
      <alignment vertical="center" wrapText="1"/>
      <protection locked="0"/>
    </xf>
    <xf numFmtId="0" fontId="47" fillId="14" borderId="1" xfId="1" applyFont="1" applyFill="1" applyBorder="1" applyAlignment="1">
      <alignment wrapText="1"/>
    </xf>
    <xf numFmtId="10" fontId="13" fillId="7" borderId="1" xfId="12" applyNumberFormat="1" applyFont="1" applyFill="1" applyBorder="1" applyAlignment="1">
      <alignment horizontal="right"/>
    </xf>
    <xf numFmtId="9" fontId="32" fillId="9" borderId="17" xfId="27" applyFont="1" applyFill="1" applyBorder="1" applyAlignment="1">
      <alignment horizontal="center" vertical="center" wrapText="1"/>
    </xf>
    <xf numFmtId="9" fontId="32" fillId="9" borderId="19" xfId="27" applyFont="1" applyFill="1" applyBorder="1" applyAlignment="1">
      <alignment horizontal="center" vertical="center" wrapText="1"/>
    </xf>
    <xf numFmtId="9" fontId="32" fillId="9" borderId="6" xfId="27" applyFont="1" applyFill="1" applyBorder="1" applyAlignment="1">
      <alignment horizontal="center" vertical="center" wrapText="1"/>
    </xf>
    <xf numFmtId="9" fontId="33" fillId="9" borderId="20" xfId="27" applyFont="1" applyFill="1" applyBorder="1" applyAlignment="1">
      <alignment horizontal="justify" vertical="center" wrapText="1"/>
    </xf>
    <xf numFmtId="9" fontId="32" fillId="10" borderId="23" xfId="27" applyFont="1" applyFill="1" applyBorder="1" applyAlignment="1">
      <alignment horizontal="center" vertical="center" wrapText="1"/>
    </xf>
    <xf numFmtId="9" fontId="32" fillId="10" borderId="1" xfId="27" applyFont="1" applyFill="1" applyBorder="1" applyAlignment="1">
      <alignment horizontal="center" vertical="center" wrapText="1"/>
    </xf>
    <xf numFmtId="9" fontId="32" fillId="10" borderId="25" xfId="27" applyFont="1" applyFill="1" applyBorder="1" applyAlignment="1">
      <alignment horizontal="center" vertical="center" wrapText="1"/>
    </xf>
    <xf numFmtId="9" fontId="33" fillId="10" borderId="20" xfId="27" applyFont="1" applyFill="1" applyBorder="1" applyAlignment="1">
      <alignment horizontal="center" vertical="center" wrapText="1"/>
    </xf>
    <xf numFmtId="9" fontId="32" fillId="11" borderId="23" xfId="27" applyFont="1" applyFill="1" applyBorder="1" applyAlignment="1">
      <alignment horizontal="center" vertical="center" wrapText="1"/>
    </xf>
    <xf numFmtId="9" fontId="32" fillId="11" borderId="1" xfId="27" applyFont="1" applyFill="1" applyBorder="1" applyAlignment="1">
      <alignment horizontal="center" vertical="center" wrapText="1"/>
    </xf>
    <xf numFmtId="9" fontId="32" fillId="11" borderId="25" xfId="27" applyFont="1" applyFill="1" applyBorder="1" applyAlignment="1">
      <alignment horizontal="center" vertical="center" wrapText="1"/>
    </xf>
    <xf numFmtId="9" fontId="33" fillId="11" borderId="20" xfId="27" applyFont="1" applyFill="1" applyBorder="1" applyAlignment="1">
      <alignment horizontal="center" vertical="center" wrapText="1"/>
    </xf>
    <xf numFmtId="9" fontId="33" fillId="0" borderId="23" xfId="27" applyFont="1" applyBorder="1" applyAlignment="1">
      <alignment horizontal="center" vertical="center" wrapText="1"/>
    </xf>
    <xf numFmtId="9" fontId="33" fillId="0" borderId="1" xfId="27" applyFont="1" applyFill="1" applyBorder="1" applyAlignment="1">
      <alignment horizontal="center" vertical="center" wrapText="1"/>
    </xf>
    <xf numFmtId="9" fontId="33" fillId="0" borderId="25" xfId="27" applyFont="1" applyBorder="1" applyAlignment="1">
      <alignment horizontal="center" vertical="center" wrapText="1"/>
    </xf>
    <xf numFmtId="9" fontId="33" fillId="0" borderId="20" xfId="27" applyFont="1" applyBorder="1" applyAlignment="1">
      <alignment horizontal="center" vertical="center" wrapText="1"/>
    </xf>
    <xf numFmtId="9" fontId="33" fillId="0" borderId="23" xfId="27" applyFont="1" applyFill="1" applyBorder="1" applyAlignment="1">
      <alignment horizontal="center" vertical="center" wrapText="1"/>
    </xf>
    <xf numFmtId="9" fontId="33" fillId="0" borderId="20" xfId="27" applyFont="1" applyFill="1" applyBorder="1" applyAlignment="1">
      <alignment horizontal="left" vertical="center"/>
    </xf>
    <xf numFmtId="9" fontId="34" fillId="0" borderId="1" xfId="27" applyFont="1" applyFill="1" applyBorder="1" applyAlignment="1">
      <alignment horizontal="center" vertical="center" wrapText="1"/>
    </xf>
    <xf numFmtId="9" fontId="33" fillId="0" borderId="14" xfId="27" applyFont="1" applyFill="1" applyBorder="1" applyAlignment="1">
      <alignment horizontal="left" vertical="center"/>
    </xf>
    <xf numFmtId="9" fontId="33" fillId="0" borderId="26" xfId="27" applyFont="1" applyFill="1" applyBorder="1" applyAlignment="1">
      <alignment horizontal="left" vertical="center" wrapText="1"/>
    </xf>
    <xf numFmtId="9" fontId="33" fillId="0" borderId="20" xfId="27" applyFont="1" applyFill="1" applyBorder="1" applyAlignment="1">
      <alignment horizontal="left" vertical="justify" wrapText="1"/>
    </xf>
    <xf numFmtId="9" fontId="33" fillId="0" borderId="20" xfId="27" applyFont="1" applyFill="1" applyBorder="1" applyAlignment="1">
      <alignment horizontal="left" vertical="center" wrapText="1"/>
    </xf>
    <xf numFmtId="9" fontId="33" fillId="11" borderId="20" xfId="27" applyFont="1" applyFill="1" applyBorder="1" applyAlignment="1">
      <alignment horizontal="left" vertical="center" wrapText="1"/>
    </xf>
    <xf numFmtId="9" fontId="33" fillId="0" borderId="1" xfId="27" applyFont="1" applyFill="1" applyBorder="1" applyAlignment="1">
      <alignment horizontal="left" vertical="center" wrapText="1"/>
    </xf>
    <xf numFmtId="9" fontId="33" fillId="0" borderId="27" xfId="27" applyFont="1" applyFill="1" applyBorder="1" applyAlignment="1">
      <alignment horizontal="center" vertical="center" wrapText="1"/>
    </xf>
    <xf numFmtId="9" fontId="33" fillId="0" borderId="9" xfId="27" applyFont="1" applyBorder="1" applyAlignment="1">
      <alignment horizontal="center" vertical="center" wrapText="1"/>
    </xf>
    <xf numFmtId="9" fontId="33" fillId="0" borderId="10" xfId="27" applyFont="1" applyBorder="1" applyAlignment="1">
      <alignment horizontal="center" vertical="center" wrapText="1"/>
    </xf>
    <xf numFmtId="9" fontId="33" fillId="0" borderId="29" xfId="27" applyFont="1" applyBorder="1" applyAlignment="1">
      <alignment horizontal="center" vertical="center" wrapText="1"/>
    </xf>
    <xf numFmtId="9" fontId="35" fillId="0" borderId="0" xfId="28" applyNumberFormat="1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167" fontId="39" fillId="0" borderId="0" xfId="7" applyNumberFormat="1" applyFont="1" applyAlignment="1">
      <alignment horizontal="center" vertical="center" wrapText="1"/>
    </xf>
    <xf numFmtId="49" fontId="40" fillId="13" borderId="1" xfId="7" applyNumberFormat="1" applyFont="1" applyFill="1" applyBorder="1" applyAlignment="1">
      <alignment horizontal="center" vertical="center" wrapText="1"/>
    </xf>
    <xf numFmtId="49" fontId="40" fillId="13" borderId="1" xfId="0" applyNumberFormat="1" applyFont="1" applyFill="1" applyBorder="1" applyAlignment="1">
      <alignment horizontal="center" vertical="center" wrapText="1"/>
    </xf>
    <xf numFmtId="10" fontId="40" fillId="13" borderId="1" xfId="7" applyNumberFormat="1" applyFont="1" applyFill="1" applyBorder="1" applyAlignment="1">
      <alignment horizontal="right" vertical="center" wrapText="1"/>
    </xf>
    <xf numFmtId="10" fontId="40" fillId="13" borderId="1" xfId="7" applyNumberFormat="1" applyFont="1" applyFill="1" applyBorder="1" applyAlignment="1">
      <alignment horizontal="center" vertical="center" wrapText="1"/>
    </xf>
    <xf numFmtId="0" fontId="38" fillId="0" borderId="0" xfId="7" applyFont="1" applyAlignment="1">
      <alignment horizontal="left" vertical="center" wrapText="1"/>
    </xf>
    <xf numFmtId="0" fontId="37" fillId="0" borderId="0" xfId="7" applyFont="1" applyAlignment="1">
      <alignment horizontal="center" vertical="center" wrapText="1"/>
    </xf>
    <xf numFmtId="167" fontId="29" fillId="0" borderId="0" xfId="7" applyNumberFormat="1" applyFont="1" applyAlignment="1">
      <alignment horizontal="center" vertical="center" wrapText="1"/>
    </xf>
    <xf numFmtId="167" fontId="30" fillId="0" borderId="0" xfId="7" applyNumberFormat="1" applyFont="1" applyAlignment="1">
      <alignment horizontal="center" vertical="center" wrapText="1"/>
    </xf>
    <xf numFmtId="49" fontId="32" fillId="8" borderId="2" xfId="7" applyNumberFormat="1" applyFont="1" applyFill="1" applyBorder="1" applyAlignment="1">
      <alignment horizontal="center" vertical="center" wrapText="1"/>
    </xf>
    <xf numFmtId="49" fontId="32" fillId="8" borderId="7" xfId="7" applyNumberFormat="1" applyFont="1" applyFill="1" applyBorder="1" applyAlignment="1">
      <alignment horizontal="center" vertical="center" wrapText="1"/>
    </xf>
    <xf numFmtId="49" fontId="32" fillId="8" borderId="3" xfId="7" applyNumberFormat="1" applyFont="1" applyFill="1" applyBorder="1" applyAlignment="1">
      <alignment horizontal="center" vertical="center" wrapText="1"/>
    </xf>
    <xf numFmtId="49" fontId="32" fillId="8" borderId="4" xfId="7" applyNumberFormat="1" applyFont="1" applyFill="1" applyBorder="1" applyAlignment="1">
      <alignment horizontal="center" vertical="center" wrapText="1"/>
    </xf>
    <xf numFmtId="49" fontId="32" fillId="8" borderId="5" xfId="7" applyNumberFormat="1" applyFont="1" applyFill="1" applyBorder="1" applyAlignment="1">
      <alignment horizontal="center" vertical="center" wrapText="1"/>
    </xf>
    <xf numFmtId="10" fontId="32" fillId="8" borderId="4" xfId="7" applyNumberFormat="1" applyFont="1" applyFill="1" applyBorder="1" applyAlignment="1">
      <alignment horizontal="center" vertical="center" wrapText="1"/>
    </xf>
    <xf numFmtId="10" fontId="32" fillId="8" borderId="14" xfId="7" applyNumberFormat="1" applyFont="1" applyFill="1" applyBorder="1" applyAlignment="1">
      <alignment horizontal="center" vertical="center" wrapText="1"/>
    </xf>
    <xf numFmtId="10" fontId="32" fillId="8" borderId="6" xfId="7" applyNumberFormat="1" applyFont="1" applyFill="1" applyBorder="1" applyAlignment="1">
      <alignment horizontal="center" vertical="center" wrapText="1"/>
    </xf>
    <xf numFmtId="10" fontId="32" fillId="8" borderId="10" xfId="7" applyNumberFormat="1" applyFont="1" applyFill="1" applyBorder="1" applyAlignment="1">
      <alignment horizontal="center" vertical="center" wrapText="1"/>
    </xf>
    <xf numFmtId="0" fontId="37" fillId="0" borderId="0" xfId="7" applyFont="1" applyAlignment="1">
      <alignment horizontal="left" vertical="center" wrapText="1"/>
    </xf>
  </cellXfs>
  <cellStyles count="29">
    <cellStyle name="Millares 2" xfId="6" xr:uid="{63D8F9F5-F6E8-4713-888A-721AA45621C8}"/>
    <cellStyle name="Millares 4 2" xfId="8" xr:uid="{327429C0-67EA-4C64-A3A0-96D163909B1A}"/>
    <cellStyle name="Millares 4 2 2" xfId="10" xr:uid="{EB7B26CA-8135-4A53-8AEE-1577970BE7FB}"/>
    <cellStyle name="Normal" xfId="0" builtinId="0"/>
    <cellStyle name="Normal 2" xfId="1" xr:uid="{00000000-0005-0000-0000-000001000000}"/>
    <cellStyle name="Normal 2 2 3" xfId="7" xr:uid="{43F421A4-52FD-49DB-89AD-57A993AECC48}"/>
    <cellStyle name="Normal 2 3" xfId="11" xr:uid="{2E442D8C-68B8-4A6A-96CB-A940F2DCE610}"/>
    <cellStyle name="Normal 2 3 2" xfId="14" xr:uid="{5C43742D-E26F-4B85-B017-5D0517E59648}"/>
    <cellStyle name="Normal 2 3 3" xfId="16" xr:uid="{8BD61F28-2353-4D4A-8EEC-7632054E3CA9}"/>
    <cellStyle name="Normal 2 3 4" xfId="18" xr:uid="{623026B7-94B5-4D00-9A1E-57D359438D3D}"/>
    <cellStyle name="Normal 2 3 5" xfId="20" xr:uid="{413A0E77-3385-40C3-ACE0-308C81B8F60D}"/>
    <cellStyle name="Normal 2 3 6" xfId="22" xr:uid="{891E4B19-B97B-48EF-888C-5C3B9B8FBD7C}"/>
    <cellStyle name="Normal 2 3 7" xfId="24" xr:uid="{C0625B86-5E22-4EDF-AFAE-AA7243EDA44A}"/>
    <cellStyle name="Normal 2 3 8" xfId="26" xr:uid="{2E4959A9-B41B-42F0-B356-CDE2925991CC}"/>
    <cellStyle name="Normal 2 3 9" xfId="28" xr:uid="{AB76C865-C150-45D9-ABAB-244909CB250C}"/>
    <cellStyle name="Normal 3" xfId="2" xr:uid="{00000000-0005-0000-0000-000002000000}"/>
    <cellStyle name="Normal 3 2" xfId="4" xr:uid="{00000000-0005-0000-0000-000003000000}"/>
    <cellStyle name="Normal 4" xfId="5" xr:uid="{063DEB7B-C77E-417C-AB69-0EB93C6AF523}"/>
    <cellStyle name="Normal_LoquequedoenAccess" xfId="3" xr:uid="{00000000-0005-0000-0000-000004000000}"/>
    <cellStyle name="Porcentaje" xfId="12" builtinId="5"/>
    <cellStyle name="Porcentaje 10" xfId="27" xr:uid="{68290349-EDEA-43CA-B634-62AB262E598F}"/>
    <cellStyle name="Porcentaje 2" xfId="9" xr:uid="{5C6B0CCA-1A1C-4F3B-8860-4E405E915002}"/>
    <cellStyle name="Porcentaje 3" xfId="13" xr:uid="{CEF30F73-5D01-4AE0-A3D1-131E5B9ECCB8}"/>
    <cellStyle name="Porcentaje 4" xfId="15" xr:uid="{00B8F8C7-2A1F-4B76-A0FA-1B3F67291D5D}"/>
    <cellStyle name="Porcentaje 5" xfId="17" xr:uid="{EA8B40B9-F170-44AC-99C3-71BB38C39F6F}"/>
    <cellStyle name="Porcentaje 6" xfId="19" xr:uid="{CB6E2EF7-B727-421F-8662-55F74C80057B}"/>
    <cellStyle name="Porcentaje 7" xfId="21" xr:uid="{3013C6DC-750C-408C-BCEB-6194E085EC52}"/>
    <cellStyle name="Porcentaje 8" xfId="23" xr:uid="{B72223CF-F9FB-4215-A9B5-74858095364D}"/>
    <cellStyle name="Porcentaje 9" xfId="25" xr:uid="{B945D6BB-4149-42E2-9AAD-BCB05220416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ENCIALES%202011%20A%20OCTUBRE%207\GERENCIALES%202011\INGRESOS%20201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2010PPTO"/>
      <sheetName val="DICIEMBRE2010"/>
      <sheetName val="NOVIEMBRE2010"/>
      <sheetName val="OCTUBRE2010"/>
      <sheetName val="SEPTIEMBRE2010"/>
      <sheetName val="AGOSTO2010PPTO"/>
      <sheetName val="AGOSTO2010"/>
      <sheetName val="JULIO2010"/>
      <sheetName val="JUNIO2010"/>
      <sheetName val="MAYO2010"/>
      <sheetName val="ABRIL2010"/>
      <sheetName val="MARZO2010"/>
      <sheetName val="FEBRERO2010"/>
      <sheetName val="ENERO2010"/>
      <sheetName val="DICIEMBRE2011PPTO"/>
      <sheetName val="SEPTIEMBREPPTO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"/>
      <sheetName val="INGRESOS2011"/>
      <sheetName val="INGRESOS2011-2"/>
      <sheetName val="0-1010 ACUMULADO (2)"/>
      <sheetName val="001 (2)"/>
      <sheetName val="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>llave</v>
          </cell>
          <cell r="B2" t="str">
            <v>CeGestor</v>
          </cell>
          <cell r="C2" t="str">
            <v>FONDO</v>
          </cell>
          <cell r="D2" t="str">
            <v>PosPre</v>
          </cell>
          <cell r="E2" t="str">
            <v>CeGestor</v>
          </cell>
          <cell r="F2" t="str">
            <v>Fondo</v>
          </cell>
          <cell r="G2" t="str">
            <v>PosPre</v>
          </cell>
          <cell r="H2" t="str">
            <v>Pagos</v>
          </cell>
        </row>
        <row r="3">
          <cell r="A3" t="str">
            <v xml:space="preserve">0-1010/1114/T-I.B.4.1.3          </v>
          </cell>
          <cell r="B3" t="str">
            <v>1114</v>
          </cell>
          <cell r="C3" t="str">
            <v>0-1010</v>
          </cell>
          <cell r="D3" t="str">
            <v xml:space="preserve">T-I.B.4.1.3          </v>
          </cell>
          <cell r="E3" t="str">
            <v>1114</v>
          </cell>
          <cell r="F3" t="str">
            <v>0-1010  FONDOS COMUNES</v>
          </cell>
          <cell r="G3" t="str">
            <v>T-I.B.4.1.3            R.Cred InstDlloD</v>
          </cell>
          <cell r="H3">
            <v>0</v>
          </cell>
        </row>
        <row r="4">
          <cell r="A4" t="str">
            <v xml:space="preserve">0-1010/1101  /T-I.B.6.3.1.3        </v>
          </cell>
          <cell r="B4" t="str">
            <v xml:space="preserve">1101  </v>
          </cell>
          <cell r="C4" t="str">
            <v>0-1010</v>
          </cell>
          <cell r="D4" t="str">
            <v xml:space="preserve">T-I.B.6.3.1.3        </v>
          </cell>
          <cell r="E4" t="str">
            <v>1101  ASAMBLEA.</v>
          </cell>
          <cell r="F4" t="str">
            <v>0-1010  FONDOS COMUNES</v>
          </cell>
          <cell r="G4" t="str">
            <v>T-I.B.6.3.1.3          RESP LibreDest n</v>
          </cell>
          <cell r="H4">
            <v>0</v>
          </cell>
        </row>
        <row r="5">
          <cell r="A5" t="str">
            <v xml:space="preserve">0-1012/1102  /T-I.A.2.6.1.3.1      </v>
          </cell>
          <cell r="B5" t="str">
            <v xml:space="preserve">1102  </v>
          </cell>
          <cell r="C5" t="str">
            <v>0-1012</v>
          </cell>
          <cell r="D5" t="str">
            <v xml:space="preserve">T-I.A.2.6.1.3.1      </v>
          </cell>
          <cell r="E5" t="str">
            <v>1102  CONTRALORIA</v>
          </cell>
          <cell r="F5" t="str">
            <v>0-1012  DE CUOTAS DE FISCALIZACION</v>
          </cell>
          <cell r="G5" t="str">
            <v>T-I.A.2.6.1.3.1        CuoFiscEmprIndYC</v>
          </cell>
          <cell r="H5">
            <v>0</v>
          </cell>
        </row>
        <row r="6">
          <cell r="A6" t="str">
            <v xml:space="preserve">0-1012/1102  /T-I.A.2.6.1.3.2      </v>
          </cell>
          <cell r="B6" t="str">
            <v xml:space="preserve">1102  </v>
          </cell>
          <cell r="C6" t="str">
            <v>0-1012</v>
          </cell>
          <cell r="D6" t="str">
            <v xml:space="preserve">T-I.A.2.6.1.3.2      </v>
          </cell>
          <cell r="E6" t="str">
            <v>1102  CONTRALORIA</v>
          </cell>
          <cell r="F6" t="str">
            <v>0-1012  DE CUOTAS DE FISCALIZACION</v>
          </cell>
          <cell r="G6" t="str">
            <v>T-I.A.2.6.1.3.2        CuoFiscEstablPúb</v>
          </cell>
          <cell r="H6">
            <v>0</v>
          </cell>
        </row>
        <row r="7">
          <cell r="A7" t="str">
            <v xml:space="preserve">0-1012/1102  /T-I.A.2.6.1.3.3      </v>
          </cell>
          <cell r="B7" t="str">
            <v xml:space="preserve">1102  </v>
          </cell>
          <cell r="C7" t="str">
            <v>0-1012</v>
          </cell>
          <cell r="D7" t="str">
            <v xml:space="preserve">T-I.A.2.6.1.3.3      </v>
          </cell>
          <cell r="E7" t="str">
            <v>1102  CONTRALORIA</v>
          </cell>
          <cell r="F7" t="str">
            <v>0-1012  DE CUOTAS DE FISCALIZACION</v>
          </cell>
          <cell r="G7" t="str">
            <v>T-I.A.2.6.1.3.3        CuoFiscDeOtrEnti</v>
          </cell>
          <cell r="H7">
            <v>0</v>
          </cell>
        </row>
        <row r="8">
          <cell r="A8" t="str">
            <v xml:space="preserve">0-1010/1114  /T-I.A.1.13           </v>
          </cell>
          <cell r="B8" t="str">
            <v xml:space="preserve">1114  </v>
          </cell>
          <cell r="C8" t="str">
            <v>0-1010</v>
          </cell>
          <cell r="D8" t="str">
            <v xml:space="preserve">T-I.A.1.13           </v>
          </cell>
          <cell r="E8" t="str">
            <v>1114  SRIA DE HACIENDA</v>
          </cell>
          <cell r="F8" t="str">
            <v>0-1010  FONDOS COMUNES</v>
          </cell>
          <cell r="G8" t="str">
            <v>T-I.A.1.13             ImptoRegistro</v>
          </cell>
          <cell r="H8">
            <v>-8896618612</v>
          </cell>
        </row>
        <row r="9">
          <cell r="A9" t="str">
            <v xml:space="preserve">0-1010/1114  /T-I.A.1.14.1.1.1     </v>
          </cell>
          <cell r="B9" t="str">
            <v xml:space="preserve">1114  </v>
          </cell>
          <cell r="C9" t="str">
            <v>0-1010</v>
          </cell>
          <cell r="D9" t="str">
            <v xml:space="preserve">T-I.A.1.14.1.1.1     </v>
          </cell>
          <cell r="E9" t="str">
            <v>1114  SRIA DE HACIENDA</v>
          </cell>
          <cell r="F9" t="str">
            <v>0-1010  FONDOS COMUNES</v>
          </cell>
          <cell r="G9" t="str">
            <v>T-I.A.1.14.1.1.1       IPOCONSLicorProd</v>
          </cell>
          <cell r="H9">
            <v>0</v>
          </cell>
        </row>
        <row r="10">
          <cell r="A10" t="str">
            <v xml:space="preserve">0-1010/1114  /T-I.A.1.14.1.1.3     </v>
          </cell>
          <cell r="B10" t="str">
            <v xml:space="preserve">1114  </v>
          </cell>
          <cell r="C10" t="str">
            <v>0-1010</v>
          </cell>
          <cell r="D10" t="str">
            <v xml:space="preserve">T-I.A.1.14.1.1.3     </v>
          </cell>
          <cell r="E10" t="str">
            <v>1114  SRIA DE HACIENDA</v>
          </cell>
          <cell r="F10" t="str">
            <v>0-1010  FONDOS COMUNES</v>
          </cell>
          <cell r="G10" t="str">
            <v>T-I.A.1.14.1.1.3       IPOCONSLicorPrdE</v>
          </cell>
          <cell r="H10">
            <v>-1677368000</v>
          </cell>
        </row>
        <row r="11">
          <cell r="A11" t="str">
            <v xml:space="preserve">0-1010/1114  /T-I.A.1.14.1.3       </v>
          </cell>
          <cell r="B11" t="str">
            <v xml:space="preserve">1114  </v>
          </cell>
          <cell r="C11" t="str">
            <v>0-1010</v>
          </cell>
          <cell r="D11" t="str">
            <v xml:space="preserve">T-I.A.1.14.1.3       </v>
          </cell>
          <cell r="E11" t="str">
            <v>1114  SRIA DE HACIENDA</v>
          </cell>
          <cell r="F11" t="str">
            <v>0-1010  FONDOS COMUNES</v>
          </cell>
          <cell r="G11" t="str">
            <v>T-I.A.1.14.1.3         IPOCONSLicorDept</v>
          </cell>
          <cell r="H11">
            <v>0</v>
          </cell>
        </row>
        <row r="12">
          <cell r="A12" t="str">
            <v xml:space="preserve">0-1010/1114  /T-I.A.1.14.2.1.1     </v>
          </cell>
          <cell r="B12" t="str">
            <v xml:space="preserve">1114  </v>
          </cell>
          <cell r="C12" t="str">
            <v>0-1010</v>
          </cell>
          <cell r="D12" t="str">
            <v xml:space="preserve">T-I.A.1.14.2.1.1     </v>
          </cell>
          <cell r="E12" t="str">
            <v>1114  SRIA DE HACIENDA</v>
          </cell>
          <cell r="F12" t="str">
            <v>0-1010  FONDOS COMUNES</v>
          </cell>
          <cell r="G12" t="str">
            <v>T-I.A.1.14.2.1.1       IPOCONSVinosPrdN</v>
          </cell>
          <cell r="H12">
            <v>-324003509</v>
          </cell>
        </row>
        <row r="13">
          <cell r="A13" t="str">
            <v xml:space="preserve">0-1010/1114  /T-I.A.1.16.1         </v>
          </cell>
          <cell r="B13" t="str">
            <v xml:space="preserve">1114  </v>
          </cell>
          <cell r="C13" t="str">
            <v>0-1010</v>
          </cell>
          <cell r="D13" t="str">
            <v xml:space="preserve">T-I.A.1.16.1         </v>
          </cell>
          <cell r="E13" t="str">
            <v>1114  SRIA DE HACIENDA</v>
          </cell>
          <cell r="F13" t="str">
            <v>0-1010  FONDOS COMUNES</v>
          </cell>
          <cell r="G13" t="str">
            <v>T-I.A.1.16.1           IPOCONSCervezaNA</v>
          </cell>
          <cell r="H13">
            <v>-11852020000</v>
          </cell>
        </row>
        <row r="14">
          <cell r="A14" t="str">
            <v xml:space="preserve">0-1010/1114  /T-I.A.1.18.1.1       </v>
          </cell>
          <cell r="B14" t="str">
            <v xml:space="preserve">1114  </v>
          </cell>
          <cell r="C14" t="str">
            <v>0-1010</v>
          </cell>
          <cell r="D14" t="str">
            <v xml:space="preserve">T-I.A.1.18.1.1       </v>
          </cell>
          <cell r="E14" t="str">
            <v>1114  SRIA DE HACIENDA</v>
          </cell>
          <cell r="F14" t="str">
            <v>0-1010  FONDOS COMUNES</v>
          </cell>
          <cell r="G14" t="str">
            <v>T-I.A.1.18.1.1         IPOCONSCigarrYTN</v>
          </cell>
          <cell r="H14">
            <v>-17886501080</v>
          </cell>
        </row>
        <row r="15">
          <cell r="A15" t="str">
            <v xml:space="preserve">0-1010/1114  /T-I.A.1.18.1.2       </v>
          </cell>
          <cell r="B15" t="str">
            <v xml:space="preserve">1114  </v>
          </cell>
          <cell r="C15" t="str">
            <v>0-1010</v>
          </cell>
          <cell r="D15" t="str">
            <v xml:space="preserve">T-I.A.1.18.1.2       </v>
          </cell>
          <cell r="E15" t="str">
            <v>1114  SRIA DE HACIENDA</v>
          </cell>
          <cell r="F15" t="str">
            <v>0-1010  FONDOS COMUNES</v>
          </cell>
          <cell r="G15" t="str">
            <v>T-I.A.1.18.1.2         IPOCONSCigarrYTE</v>
          </cell>
          <cell r="H15">
            <v>13196426080</v>
          </cell>
        </row>
        <row r="16">
          <cell r="A16" t="str">
            <v xml:space="preserve">0-1010/1114  /T-I.A.1.2.1          </v>
          </cell>
          <cell r="B16" t="str">
            <v xml:space="preserve">1114  </v>
          </cell>
          <cell r="C16" t="str">
            <v>0-1010</v>
          </cell>
          <cell r="D16" t="str">
            <v xml:space="preserve">T-I.A.1.2.1          </v>
          </cell>
          <cell r="E16" t="str">
            <v>1114  SRIA DE HACIENDA</v>
          </cell>
          <cell r="F16" t="str">
            <v>0-1010  FONDOS COMUNES</v>
          </cell>
          <cell r="G16" t="str">
            <v>T-I.A.1.2.1            VehiculosAutomot</v>
          </cell>
          <cell r="H16">
            <v>-21299311688</v>
          </cell>
        </row>
        <row r="17">
          <cell r="A17" t="str">
            <v xml:space="preserve">0-1010/1114  /T-I.A.1.2.2          </v>
          </cell>
          <cell r="B17" t="str">
            <v xml:space="preserve">1114  </v>
          </cell>
          <cell r="C17" t="str">
            <v>0-1010</v>
          </cell>
          <cell r="D17" t="str">
            <v xml:space="preserve">T-I.A.1.2.2          </v>
          </cell>
          <cell r="E17" t="str">
            <v>1114  SRIA DE HACIENDA</v>
          </cell>
          <cell r="F17" t="str">
            <v>0-1010  FONDOS COMUNES</v>
          </cell>
          <cell r="G17" t="str">
            <v>T-I.A.1.2.2            VehiculosAutomot</v>
          </cell>
          <cell r="H17">
            <v>-508260700</v>
          </cell>
        </row>
        <row r="18">
          <cell r="A18" t="str">
            <v xml:space="preserve">0-1010/1114  /T-I.A.1.24           </v>
          </cell>
          <cell r="B18" t="str">
            <v xml:space="preserve">1114  </v>
          </cell>
          <cell r="C18" t="str">
            <v>0-1010</v>
          </cell>
          <cell r="D18" t="str">
            <v xml:space="preserve">T-I.A.1.24           </v>
          </cell>
          <cell r="E18" t="str">
            <v>1114  SRIA DE HACIENDA</v>
          </cell>
          <cell r="F18" t="str">
            <v>0-1010  FONDOS COMUNES</v>
          </cell>
          <cell r="G18" t="str">
            <v>T-I.A.1.24             DegüelloGanadoMa</v>
          </cell>
          <cell r="H18">
            <v>0</v>
          </cell>
        </row>
        <row r="19">
          <cell r="A19" t="str">
            <v xml:space="preserve">0-1010/1114  /T-I.A.1.26           </v>
          </cell>
          <cell r="B19" t="str">
            <v xml:space="preserve">1114  </v>
          </cell>
          <cell r="C19" t="str">
            <v>0-1010</v>
          </cell>
          <cell r="D19" t="str">
            <v xml:space="preserve">T-I.A.1.26           </v>
          </cell>
          <cell r="E19" t="str">
            <v>1114  SRIA DE HACIENDA</v>
          </cell>
          <cell r="F19" t="str">
            <v>0-1010  FONDOS COMUNES</v>
          </cell>
          <cell r="G19" t="str">
            <v>T-I.A.1.26             SobretasaGasolin</v>
          </cell>
          <cell r="H19">
            <v>-5261041000</v>
          </cell>
        </row>
        <row r="20">
          <cell r="A20" t="str">
            <v xml:space="preserve">0-1010/1114  /T-I.A.2.2.4.5        </v>
          </cell>
          <cell r="B20" t="str">
            <v xml:space="preserve">1114  </v>
          </cell>
          <cell r="C20" t="str">
            <v>0-1010</v>
          </cell>
          <cell r="D20" t="str">
            <v xml:space="preserve">T-I.A.2.2.4.5        </v>
          </cell>
          <cell r="E20" t="str">
            <v>1114  SRIA DE HACIENDA</v>
          </cell>
          <cell r="F20" t="str">
            <v>0-1010  FONDOS COMUNES</v>
          </cell>
          <cell r="G20" t="str">
            <v>T-I.A.2.2.4.5          OtrasMultasDGobi</v>
          </cell>
          <cell r="H20">
            <v>0</v>
          </cell>
        </row>
        <row r="21">
          <cell r="A21" t="str">
            <v xml:space="preserve">0-1010/1114  /T-I.A.2.2.5.5        </v>
          </cell>
          <cell r="B21" t="str">
            <v xml:space="preserve">1114  </v>
          </cell>
          <cell r="C21" t="str">
            <v>0-1010</v>
          </cell>
          <cell r="D21" t="str">
            <v xml:space="preserve">T-I.A.2.2.5.5        </v>
          </cell>
          <cell r="E21" t="str">
            <v>1114  SRIA DE HACIENDA</v>
          </cell>
          <cell r="F21" t="str">
            <v>0-1010  FONDOS COMUNES</v>
          </cell>
          <cell r="G21" t="str">
            <v>T-I.A.2.2.5.5          IntMoraVehicAuto</v>
          </cell>
          <cell r="H21">
            <v>-87979522</v>
          </cell>
        </row>
        <row r="22">
          <cell r="A22" t="str">
            <v xml:space="preserve">0-1010/1114  /T-I.A.2.2.5.9        </v>
          </cell>
          <cell r="B22" t="str">
            <v xml:space="preserve">1114  </v>
          </cell>
          <cell r="C22" t="str">
            <v>0-1010</v>
          </cell>
          <cell r="D22" t="str">
            <v xml:space="preserve">T-I.A.2.2.5.9        </v>
          </cell>
          <cell r="E22" t="str">
            <v>1114  SRIA DE HACIENDA</v>
          </cell>
          <cell r="F22" t="str">
            <v>0-1010  FONDOS COMUNES</v>
          </cell>
          <cell r="G22" t="str">
            <v>T-I.A.2.2.5.9          OtrIntMoraTribut</v>
          </cell>
          <cell r="H22">
            <v>-109576124</v>
          </cell>
        </row>
        <row r="23">
          <cell r="A23" t="str">
            <v xml:space="preserve">0-1010/1114  /T-I.A.2.2.6.4        </v>
          </cell>
          <cell r="B23" t="str">
            <v xml:space="preserve">1114  </v>
          </cell>
          <cell r="C23" t="str">
            <v>0-1010</v>
          </cell>
          <cell r="D23" t="str">
            <v xml:space="preserve">T-I.A.2.2.6.4        </v>
          </cell>
          <cell r="E23" t="str">
            <v>1114  SRIA DE HACIENDA</v>
          </cell>
          <cell r="F23" t="str">
            <v>0-1010  FONDOS COMUNES</v>
          </cell>
          <cell r="G23" t="str">
            <v>T-I.A.2.2.6.4          SancTribVehicAut</v>
          </cell>
          <cell r="H23">
            <v>-263669661</v>
          </cell>
        </row>
        <row r="24">
          <cell r="A24" t="str">
            <v xml:space="preserve">0-1010/1114  /T-I.A.2.4.10         </v>
          </cell>
          <cell r="B24" t="str">
            <v xml:space="preserve">1114  </v>
          </cell>
          <cell r="C24" t="str">
            <v>0-1010</v>
          </cell>
          <cell r="D24" t="str">
            <v xml:space="preserve">T-I.A.2.4.10         </v>
          </cell>
          <cell r="E24" t="str">
            <v>1114  SRIA DE HACIENDA</v>
          </cell>
          <cell r="F24" t="str">
            <v>0-1010  FONDOS COMUNES</v>
          </cell>
          <cell r="G24" t="str">
            <v>T-I.A.2.4.10           OtrIngrVBS NoVen</v>
          </cell>
          <cell r="H24">
            <v>-208269831</v>
          </cell>
        </row>
        <row r="25">
          <cell r="A25" t="str">
            <v xml:space="preserve">0-1010/1114  /T-I.A.2.4.9          </v>
          </cell>
          <cell r="B25" t="str">
            <v xml:space="preserve">1114  </v>
          </cell>
          <cell r="C25" t="str">
            <v>0-1010</v>
          </cell>
          <cell r="D25" t="str">
            <v xml:space="preserve">T-I.A.2.4.9          </v>
          </cell>
          <cell r="E25" t="str">
            <v>1114  SRIA DE HACIENDA</v>
          </cell>
          <cell r="F25" t="str">
            <v>0-1010  FONDOS COMUNES</v>
          </cell>
          <cell r="G25" t="str">
            <v>T-I.A.2.4.9            VBServTransitoYT</v>
          </cell>
          <cell r="H25">
            <v>0</v>
          </cell>
        </row>
        <row r="26">
          <cell r="A26" t="str">
            <v xml:space="preserve">0-1010/1114  /T-I.A.2.5.1          </v>
          </cell>
          <cell r="B26" t="str">
            <v xml:space="preserve">1114  </v>
          </cell>
          <cell r="C26" t="str">
            <v>0-1010</v>
          </cell>
          <cell r="D26" t="str">
            <v xml:space="preserve">T-I.A.2.5.1          </v>
          </cell>
          <cell r="E26" t="str">
            <v>1114  SRIA DE HACIENDA</v>
          </cell>
          <cell r="F26" t="str">
            <v>0-1010  FONDOS COMUNES</v>
          </cell>
          <cell r="G26" t="str">
            <v>T-I.A.2.5.1            Arrendamientos</v>
          </cell>
          <cell r="H26">
            <v>0</v>
          </cell>
        </row>
        <row r="27">
          <cell r="A27" t="str">
            <v xml:space="preserve">0-1010/1114  /T-I.A.2.7.1          </v>
          </cell>
          <cell r="B27" t="str">
            <v xml:space="preserve">1114  </v>
          </cell>
          <cell r="C27" t="str">
            <v>0-1010</v>
          </cell>
          <cell r="D27" t="str">
            <v xml:space="preserve">T-I.A.2.7.1          </v>
          </cell>
          <cell r="E27" t="str">
            <v>1114  SRIA DE HACIENDA</v>
          </cell>
          <cell r="F27" t="str">
            <v>0-1010  FONDOS COMUNES</v>
          </cell>
          <cell r="G27" t="str">
            <v>T-I.A.2.7.1            OtrIngNoTribOpeC</v>
          </cell>
          <cell r="H27">
            <v>0</v>
          </cell>
        </row>
        <row r="28">
          <cell r="A28" t="str">
            <v xml:space="preserve">0-1010/1114  /T-I.A.2.7.3          </v>
          </cell>
          <cell r="B28" t="str">
            <v xml:space="preserve">1114  </v>
          </cell>
          <cell r="C28" t="str">
            <v>0-1010</v>
          </cell>
          <cell r="D28" t="str">
            <v xml:space="preserve">T-I.A.2.7.3          </v>
          </cell>
          <cell r="E28" t="str">
            <v>1114  SRIA DE HACIENDA</v>
          </cell>
          <cell r="F28" t="str">
            <v>0-1010  FONDOS COMUNES</v>
          </cell>
          <cell r="G28" t="str">
            <v>T-I.A.2.7.3            Otros</v>
          </cell>
          <cell r="H28">
            <v>-6125510</v>
          </cell>
        </row>
        <row r="29">
          <cell r="A29" t="str">
            <v xml:space="preserve">0-1010/1114  /T-I.B.1.3.5          </v>
          </cell>
          <cell r="B29" t="str">
            <v xml:space="preserve">1114  </v>
          </cell>
          <cell r="C29" t="str">
            <v>0-1010</v>
          </cell>
          <cell r="D29" t="str">
            <v xml:space="preserve">T-I.B.1.3.5          </v>
          </cell>
          <cell r="E29" t="str">
            <v>1114  SRIA DE HACIENDA</v>
          </cell>
          <cell r="F29" t="str">
            <v>0-1010  FONDOS COMUNES</v>
          </cell>
          <cell r="G29" t="str">
            <v>T-I.B.1.3.5            CofiMpioCentPrgO</v>
          </cell>
          <cell r="H29">
            <v>0</v>
          </cell>
        </row>
        <row r="30">
          <cell r="A30" t="str">
            <v xml:space="preserve">0-1010/1114  /T-I.B.13             </v>
          </cell>
          <cell r="B30" t="str">
            <v xml:space="preserve">1114  </v>
          </cell>
          <cell r="C30" t="str">
            <v>0-1010</v>
          </cell>
          <cell r="D30" t="str">
            <v xml:space="preserve">T-I.B.13             </v>
          </cell>
          <cell r="E30" t="str">
            <v>1114  SRIA DE HACIENDA</v>
          </cell>
          <cell r="F30" t="str">
            <v>0-1010  FONDOS COMUNES</v>
          </cell>
          <cell r="G30" t="str">
            <v>T-I.B.13               Reintegros</v>
          </cell>
          <cell r="H30">
            <v>0</v>
          </cell>
        </row>
        <row r="31">
          <cell r="A31" t="str">
            <v xml:space="preserve">0-1010/1114  /T-I.B.13.5           </v>
          </cell>
          <cell r="B31" t="str">
            <v xml:space="preserve">1114  </v>
          </cell>
          <cell r="C31" t="str">
            <v>0-1010</v>
          </cell>
          <cell r="D31" t="str">
            <v xml:space="preserve">T-I.B.13.5           </v>
          </cell>
          <cell r="E31" t="str">
            <v>1114  SRIA DE HACIENDA</v>
          </cell>
          <cell r="F31" t="str">
            <v>0-1010  FONDOS COMUNES</v>
          </cell>
          <cell r="G31" t="str">
            <v>T-I.B.13.5             Reintegros Otros</v>
          </cell>
          <cell r="H31">
            <v>-23002765</v>
          </cell>
        </row>
        <row r="32">
          <cell r="A32" t="str">
            <v xml:space="preserve">0-1010/1114  /T-I.B.4.2            </v>
          </cell>
          <cell r="B32" t="str">
            <v xml:space="preserve">1114  </v>
          </cell>
          <cell r="C32" t="str">
            <v>0-1010</v>
          </cell>
          <cell r="D32" t="str">
            <v xml:space="preserve">T-I.B.4.2            </v>
          </cell>
          <cell r="E32" t="str">
            <v>1114  SRIA DE HACIENDA</v>
          </cell>
          <cell r="F32" t="str">
            <v>0-1010  FONDOS COMUNES</v>
          </cell>
          <cell r="G32" t="str">
            <v>T-I.B.4.2              Externo</v>
          </cell>
          <cell r="H32">
            <v>0</v>
          </cell>
        </row>
        <row r="33">
          <cell r="A33" t="str">
            <v xml:space="preserve">0-1010/1114  /T-I.B.6.3.1.3        </v>
          </cell>
          <cell r="B33" t="str">
            <v xml:space="preserve">1114  </v>
          </cell>
          <cell r="C33" t="str">
            <v>0-1010</v>
          </cell>
          <cell r="D33" t="str">
            <v xml:space="preserve">T-I.B.6.3.1.3        </v>
          </cell>
          <cell r="E33" t="str">
            <v>1114  SRIA DE HACIENDA</v>
          </cell>
          <cell r="F33" t="str">
            <v>0-1010  FONDOS COMUNES</v>
          </cell>
          <cell r="G33" t="str">
            <v>T-I.B.6.3.1.3          RESP LibreDest n</v>
          </cell>
          <cell r="H33">
            <v>0</v>
          </cell>
        </row>
        <row r="34">
          <cell r="A34" t="str">
            <v xml:space="preserve">0-1010/1114  /T-I.B.6.3.2.2        </v>
          </cell>
          <cell r="B34" t="str">
            <v xml:space="preserve">1114  </v>
          </cell>
          <cell r="C34" t="str">
            <v>0-1010</v>
          </cell>
          <cell r="D34" t="str">
            <v xml:space="preserve">T-I.B.6.3.2.2        </v>
          </cell>
          <cell r="E34" t="str">
            <v>1114  SRIA DE HACIENDA</v>
          </cell>
          <cell r="F34" t="str">
            <v>0-1010  FONDOS COMUNES</v>
          </cell>
          <cell r="G34" t="str">
            <v>T-I.B.6.3.2.2          RESP RegalYCompe</v>
          </cell>
          <cell r="H34">
            <v>0</v>
          </cell>
        </row>
        <row r="35">
          <cell r="A35" t="str">
            <v xml:space="preserve">0-1010/1114  /T-I.B.8.1.3          </v>
          </cell>
          <cell r="B35" t="str">
            <v xml:space="preserve">1114  </v>
          </cell>
          <cell r="C35" t="str">
            <v>0-1010</v>
          </cell>
          <cell r="D35" t="str">
            <v xml:space="preserve">T-I.B.8.1.3          </v>
          </cell>
          <cell r="E35" t="str">
            <v>1114  SRIA DE HACIENDA</v>
          </cell>
          <cell r="F35" t="str">
            <v>0-1010  FONDOS COMUNES</v>
          </cell>
          <cell r="G35" t="str">
            <v>T-I.B.8.1.3            RendXLibreDestNO</v>
          </cell>
          <cell r="H35">
            <v>0</v>
          </cell>
        </row>
        <row r="36">
          <cell r="A36" t="str">
            <v xml:space="preserve">0-1011/1114  /T-I.A.2.5.1          </v>
          </cell>
          <cell r="B36" t="str">
            <v xml:space="preserve">1114  </v>
          </cell>
          <cell r="C36" t="str">
            <v>0-1011</v>
          </cell>
          <cell r="D36" t="str">
            <v xml:space="preserve">T-I.A.2.5.1          </v>
          </cell>
          <cell r="E36" t="str">
            <v>1114  SRIA DE HACIENDA</v>
          </cell>
          <cell r="F36" t="str">
            <v>0-1011  REC CAP PROP INV DEU</v>
          </cell>
          <cell r="G36" t="str">
            <v>T-I.A.2.5.1            Arrendamientos</v>
          </cell>
          <cell r="H36">
            <v>0</v>
          </cell>
        </row>
        <row r="37">
          <cell r="A37" t="str">
            <v xml:space="preserve">0-1011/1114  /T-I.A.2.7.3          </v>
          </cell>
          <cell r="B37" t="str">
            <v xml:space="preserve">1114  </v>
          </cell>
          <cell r="C37" t="str">
            <v>0-1011</v>
          </cell>
          <cell r="D37" t="str">
            <v xml:space="preserve">T-I.A.2.7.3          </v>
          </cell>
          <cell r="E37" t="str">
            <v>1114  SRIA DE HACIENDA</v>
          </cell>
          <cell r="F37" t="str">
            <v>0-1011  REC CAP PROP INV DEU</v>
          </cell>
          <cell r="G37" t="str">
            <v>T-I.A.2.7.3            Otros</v>
          </cell>
          <cell r="H37">
            <v>-12608412</v>
          </cell>
        </row>
        <row r="38">
          <cell r="A38" t="str">
            <v xml:space="preserve">0-1011/1114  /T-I.B.11             </v>
          </cell>
          <cell r="B38" t="str">
            <v xml:space="preserve">1114  </v>
          </cell>
          <cell r="C38" t="str">
            <v>0-1011</v>
          </cell>
          <cell r="D38" t="str">
            <v xml:space="preserve">T-I.B.11             </v>
          </cell>
          <cell r="E38" t="str">
            <v>1114  SRIA DE HACIENDA</v>
          </cell>
          <cell r="F38" t="str">
            <v>0-1011  REC CAP PROP INV DEU</v>
          </cell>
          <cell r="G38" t="str">
            <v>T-I.B.11               UtilYExedFin EIC</v>
          </cell>
          <cell r="H38">
            <v>0</v>
          </cell>
        </row>
        <row r="39">
          <cell r="A39" t="str">
            <v xml:space="preserve">0-1011/1114  /T-I.B.13             </v>
          </cell>
          <cell r="B39" t="str">
            <v xml:space="preserve">1114  </v>
          </cell>
          <cell r="C39" t="str">
            <v>0-1011</v>
          </cell>
          <cell r="D39" t="str">
            <v xml:space="preserve">T-I.B.13             </v>
          </cell>
          <cell r="E39" t="str">
            <v>1114  SRIA DE HACIENDA</v>
          </cell>
          <cell r="F39" t="str">
            <v>0-1011  REC CAP PROP INV DEU</v>
          </cell>
          <cell r="G39" t="str">
            <v>T-I.B.13               Reintegros</v>
          </cell>
          <cell r="H39">
            <v>0</v>
          </cell>
        </row>
        <row r="40">
          <cell r="A40" t="str">
            <v xml:space="preserve">0-1011/1114  /T-I.B.13.5           </v>
          </cell>
          <cell r="B40" t="str">
            <v xml:space="preserve">1114  </v>
          </cell>
          <cell r="C40" t="str">
            <v>0-1011</v>
          </cell>
          <cell r="D40" t="str">
            <v xml:space="preserve">T-I.B.13.5           </v>
          </cell>
          <cell r="E40" t="str">
            <v>1114  SRIA DE HACIENDA</v>
          </cell>
          <cell r="F40" t="str">
            <v>0-1011  REC CAP PROP INV DEU</v>
          </cell>
          <cell r="G40" t="str">
            <v>T-I.B.13.5             Reintegros Otros</v>
          </cell>
          <cell r="H40">
            <v>0</v>
          </cell>
        </row>
        <row r="41">
          <cell r="A41" t="str">
            <v xml:space="preserve">0-1011/1114  /T-I.B.14             </v>
          </cell>
          <cell r="B41" t="str">
            <v xml:space="preserve">1114  </v>
          </cell>
          <cell r="C41" t="str">
            <v>0-1011</v>
          </cell>
          <cell r="D41" t="str">
            <v xml:space="preserve">T-I.B.14             </v>
          </cell>
          <cell r="E41" t="str">
            <v>1114  SRIA DE HACIENDA</v>
          </cell>
          <cell r="F41" t="str">
            <v>0-1011  REC CAP PROP INV DEU</v>
          </cell>
          <cell r="G41" t="str">
            <v>T-I.B.14               OtrIngr de Capit</v>
          </cell>
          <cell r="H41">
            <v>-560429985</v>
          </cell>
        </row>
        <row r="42">
          <cell r="A42" t="str">
            <v xml:space="preserve">0-1011/1114  /T-I.B.8.1.3          </v>
          </cell>
          <cell r="B42" t="str">
            <v xml:space="preserve">1114  </v>
          </cell>
          <cell r="C42" t="str">
            <v>0-1011</v>
          </cell>
          <cell r="D42" t="str">
            <v xml:space="preserve">T-I.B.8.1.3          </v>
          </cell>
          <cell r="E42" t="str">
            <v>1114  SRIA DE HACIENDA</v>
          </cell>
          <cell r="F42" t="str">
            <v>0-1011  REC CAP PROP INV DEU</v>
          </cell>
          <cell r="G42" t="str">
            <v>T-I.B.8.1.3            RendXLibreDestNO</v>
          </cell>
          <cell r="H42">
            <v>-431578612</v>
          </cell>
        </row>
        <row r="43">
          <cell r="A43" t="str">
            <v xml:space="preserve">0-2020/1114  /T-I.A.1.28.5         </v>
          </cell>
          <cell r="B43" t="str">
            <v xml:space="preserve">1114  </v>
          </cell>
          <cell r="C43" t="str">
            <v>0-2020</v>
          </cell>
          <cell r="D43" t="str">
            <v xml:space="preserve">T-I.A.1.28.5         </v>
          </cell>
          <cell r="E43" t="str">
            <v>1114  SRIA DE HACIENDA</v>
          </cell>
          <cell r="F43" t="str">
            <v>0-2020  ESTAMPILLA PRODESARROLLO</v>
          </cell>
          <cell r="G43" t="str">
            <v>T-I.A.1.28.5           EstamProDesarrol</v>
          </cell>
          <cell r="H43">
            <v>-935684534</v>
          </cell>
        </row>
        <row r="44">
          <cell r="A44" t="str">
            <v xml:space="preserve">0-2020/1114  /T-I.B.13.5           </v>
          </cell>
          <cell r="B44" t="str">
            <v xml:space="preserve">1114  </v>
          </cell>
          <cell r="C44" t="str">
            <v>0-2020</v>
          </cell>
          <cell r="D44" t="str">
            <v xml:space="preserve">T-I.B.13.5           </v>
          </cell>
          <cell r="E44" t="str">
            <v>1114  SRIA DE HACIENDA</v>
          </cell>
          <cell r="F44" t="str">
            <v>0-2020  ESTAMPILLA PRODESARROLLO</v>
          </cell>
          <cell r="G44" t="str">
            <v>T-I.B.13.5             Reintegros Otros</v>
          </cell>
          <cell r="H44">
            <v>-11976511</v>
          </cell>
        </row>
        <row r="45">
          <cell r="A45" t="str">
            <v xml:space="preserve">0-2020/1114  /T-I.B.6.3.2.3        </v>
          </cell>
          <cell r="B45" t="str">
            <v xml:space="preserve">1114  </v>
          </cell>
          <cell r="C45" t="str">
            <v>0-2020</v>
          </cell>
          <cell r="D45" t="str">
            <v xml:space="preserve">T-I.B.6.3.2.3        </v>
          </cell>
          <cell r="E45" t="str">
            <v>1114  SRIA DE HACIENDA</v>
          </cell>
          <cell r="F45" t="str">
            <v>0-2020  ESTAMPILLA PRODESARROLLO</v>
          </cell>
          <cell r="G45" t="str">
            <v>T-I.B.6.3.2.3          OtrRecRESP FInvN</v>
          </cell>
          <cell r="H45">
            <v>0</v>
          </cell>
        </row>
        <row r="46">
          <cell r="A46" t="str">
            <v xml:space="preserve">0-2020/1114  /T-I.B.8.2.3          </v>
          </cell>
          <cell r="B46" t="str">
            <v xml:space="preserve">1114  </v>
          </cell>
          <cell r="C46" t="str">
            <v>0-2020</v>
          </cell>
          <cell r="D46" t="str">
            <v xml:space="preserve">T-I.B.8.2.3          </v>
          </cell>
          <cell r="E46" t="str">
            <v>1114  SRIA DE HACIENDA</v>
          </cell>
          <cell r="F46" t="str">
            <v>0-2020  ESTAMPILLA PRODESARROLLO</v>
          </cell>
          <cell r="G46" t="str">
            <v>T-I.B.8.2.3            RendXOtrRecNoSGP</v>
          </cell>
          <cell r="H46">
            <v>-108820895</v>
          </cell>
        </row>
        <row r="47">
          <cell r="A47" t="str">
            <v xml:space="preserve">0-2030/1114  /T-I.A.1.28.2         </v>
          </cell>
          <cell r="B47" t="str">
            <v xml:space="preserve">1114  </v>
          </cell>
          <cell r="C47" t="str">
            <v>0-2030</v>
          </cell>
          <cell r="D47" t="str">
            <v xml:space="preserve">T-I.A.1.28.2         </v>
          </cell>
          <cell r="E47" t="str">
            <v>1114  SRIA DE HACIENDA</v>
          </cell>
          <cell r="F47" t="str">
            <v>0-2030  ESTAMPILLA PROELECTRIFICACION</v>
          </cell>
          <cell r="G47" t="str">
            <v>T-I.A.1.28.2           EstamProElectrif</v>
          </cell>
          <cell r="H47">
            <v>-403582749</v>
          </cell>
        </row>
        <row r="48">
          <cell r="A48" t="str">
            <v xml:space="preserve">0-2060/1114  /T-I.A.2.7.10         </v>
          </cell>
          <cell r="B48" t="str">
            <v xml:space="preserve">1114  </v>
          </cell>
          <cell r="C48" t="str">
            <v>0-2060</v>
          </cell>
          <cell r="D48" t="str">
            <v xml:space="preserve">T-I.A.2.7.10         </v>
          </cell>
          <cell r="E48" t="str">
            <v>1114  SRIA DE HACIENDA</v>
          </cell>
          <cell r="F48" t="str">
            <v>0-2060  FDO ROT PREST CALAM</v>
          </cell>
          <cell r="G48" t="str">
            <v>T-I.A.2.7.10           OtrIngNoTrib</v>
          </cell>
          <cell r="H48">
            <v>-2594810</v>
          </cell>
        </row>
        <row r="49">
          <cell r="A49" t="str">
            <v xml:space="preserve">0-2060/1114  /T-I.A.2.7.2.3        </v>
          </cell>
          <cell r="B49" t="str">
            <v xml:space="preserve">1114  </v>
          </cell>
          <cell r="C49" t="str">
            <v>0-2060</v>
          </cell>
          <cell r="D49" t="str">
            <v xml:space="preserve">T-I.A.2.7.2.3        </v>
          </cell>
          <cell r="E49" t="str">
            <v>1114  SRIA DE HACIENDA</v>
          </cell>
          <cell r="F49" t="str">
            <v>0-2060  FDO ROT PREST CALAM</v>
          </cell>
          <cell r="G49" t="str">
            <v>T-I.A.2.7.2.3          OtrIngNoTMonLicL</v>
          </cell>
          <cell r="H49">
            <v>0</v>
          </cell>
        </row>
        <row r="50">
          <cell r="A50" t="str">
            <v xml:space="preserve">0-2060/1114  /T-I.A.2.7.3          </v>
          </cell>
          <cell r="B50" t="str">
            <v xml:space="preserve">1114  </v>
          </cell>
          <cell r="C50" t="str">
            <v>0-2060</v>
          </cell>
          <cell r="D50" t="str">
            <v xml:space="preserve">T-I.A.2.7.3          </v>
          </cell>
          <cell r="E50" t="str">
            <v>1114  SRIA DE HACIENDA</v>
          </cell>
          <cell r="F50" t="str">
            <v>0-2060  FDO ROT PREST CALAM</v>
          </cell>
          <cell r="G50" t="str">
            <v>T-I.A.2.7.3            Otros</v>
          </cell>
          <cell r="H50">
            <v>0</v>
          </cell>
        </row>
        <row r="51">
          <cell r="A51" t="str">
            <v xml:space="preserve">0-2070/1114  /T-I.A.2.2.5.9        </v>
          </cell>
          <cell r="B51" t="str">
            <v xml:space="preserve">1114  </v>
          </cell>
          <cell r="C51" t="str">
            <v>0-2070</v>
          </cell>
          <cell r="D51" t="str">
            <v xml:space="preserve">T-I.A.2.2.5.9        </v>
          </cell>
          <cell r="E51" t="str">
            <v>1114  SRIA DE HACIENDA</v>
          </cell>
          <cell r="F51" t="str">
            <v>0-2070  FND PROM PROY PROD</v>
          </cell>
          <cell r="G51" t="str">
            <v>T-I.A.2.2.5.9          OtrIntMoraTribut</v>
          </cell>
          <cell r="H51">
            <v>-449434</v>
          </cell>
        </row>
        <row r="52">
          <cell r="A52" t="str">
            <v xml:space="preserve">0-2070/1114  /T-I.A.2.7.10         </v>
          </cell>
          <cell r="B52" t="str">
            <v xml:space="preserve">1114  </v>
          </cell>
          <cell r="C52" t="str">
            <v>0-2070</v>
          </cell>
          <cell r="D52" t="str">
            <v xml:space="preserve">T-I.A.2.7.10         </v>
          </cell>
          <cell r="E52" t="str">
            <v>1114  SRIA DE HACIENDA</v>
          </cell>
          <cell r="F52" t="str">
            <v>0-2070  FND PROM PROY PROD</v>
          </cell>
          <cell r="G52" t="str">
            <v>T-I.A.2.7.10           OtrIngNoTrib</v>
          </cell>
          <cell r="H52">
            <v>0</v>
          </cell>
        </row>
        <row r="53">
          <cell r="A53" t="str">
            <v xml:space="preserve">0-2070/1114  /T-I.A.2.7.3          </v>
          </cell>
          <cell r="B53" t="str">
            <v xml:space="preserve">1114  </v>
          </cell>
          <cell r="C53" t="str">
            <v>0-2070</v>
          </cell>
          <cell r="D53" t="str">
            <v xml:space="preserve">T-I.A.2.7.3          </v>
          </cell>
          <cell r="E53" t="str">
            <v>1114  SRIA DE HACIENDA</v>
          </cell>
          <cell r="F53" t="str">
            <v>0-2070  FND PROM PROY PROD</v>
          </cell>
          <cell r="G53" t="str">
            <v>T-I.A.2.7.3            Otros</v>
          </cell>
          <cell r="H53">
            <v>-25113772</v>
          </cell>
        </row>
        <row r="54">
          <cell r="A54" t="str">
            <v xml:space="preserve">0-2070/1114  /T-I.B.13.5           </v>
          </cell>
          <cell r="B54" t="str">
            <v xml:space="preserve">1114  </v>
          </cell>
          <cell r="C54" t="str">
            <v>0-2070</v>
          </cell>
          <cell r="D54" t="str">
            <v xml:space="preserve">T-I.B.13.5           </v>
          </cell>
          <cell r="E54" t="str">
            <v>1114  SRIA DE HACIENDA</v>
          </cell>
          <cell r="F54" t="str">
            <v>0-2070  FND PROM PROY PROD</v>
          </cell>
          <cell r="G54" t="str">
            <v>T-I.B.13.5             Reintegros Otros</v>
          </cell>
          <cell r="H54">
            <v>0</v>
          </cell>
        </row>
        <row r="55">
          <cell r="A55" t="str">
            <v xml:space="preserve">0-2070/1114  /T-I.B.6.3.2.3        </v>
          </cell>
          <cell r="B55" t="str">
            <v xml:space="preserve">1114  </v>
          </cell>
          <cell r="C55" t="str">
            <v>0-2070</v>
          </cell>
          <cell r="D55" t="str">
            <v xml:space="preserve">T-I.B.6.3.2.3        </v>
          </cell>
          <cell r="E55" t="str">
            <v>1114  SRIA DE HACIENDA</v>
          </cell>
          <cell r="F55" t="str">
            <v>0-2070  FND PROM PROY PROD</v>
          </cell>
          <cell r="G55" t="str">
            <v>T-I.B.6.3.2.3          OtrRecRESP FInvN</v>
          </cell>
          <cell r="H55">
            <v>0</v>
          </cell>
        </row>
        <row r="56">
          <cell r="A56" t="str">
            <v xml:space="preserve">0-2070/1114  /T-I.B.8.1.3          </v>
          </cell>
          <cell r="B56" t="str">
            <v xml:space="preserve">1114  </v>
          </cell>
          <cell r="C56" t="str">
            <v>0-2070</v>
          </cell>
          <cell r="D56" t="str">
            <v xml:space="preserve">T-I.B.8.1.3          </v>
          </cell>
          <cell r="E56" t="str">
            <v>1114  SRIA DE HACIENDA</v>
          </cell>
          <cell r="F56" t="str">
            <v>0-2070  FND PROM PROY PROD</v>
          </cell>
          <cell r="G56" t="str">
            <v>T-I.B.8.1.3            RendXLibreDestNO</v>
          </cell>
          <cell r="H56">
            <v>0</v>
          </cell>
        </row>
        <row r="57">
          <cell r="A57" t="str">
            <v xml:space="preserve">0-2070/1114  /T-I.B.8.2.3          </v>
          </cell>
          <cell r="B57" t="str">
            <v xml:space="preserve">1114  </v>
          </cell>
          <cell r="C57" t="str">
            <v>0-2070</v>
          </cell>
          <cell r="D57" t="str">
            <v xml:space="preserve">T-I.B.8.2.3          </v>
          </cell>
          <cell r="E57" t="str">
            <v>1114  SRIA DE HACIENDA</v>
          </cell>
          <cell r="F57" t="str">
            <v>0-2070  FND PROM PROY PROD</v>
          </cell>
          <cell r="G57" t="str">
            <v>T-I.B.8.2.3            RendXOtrRecNoSGP</v>
          </cell>
          <cell r="H57">
            <v>-5729063</v>
          </cell>
        </row>
        <row r="58">
          <cell r="A58" t="str">
            <v xml:space="preserve">0-2090/1114  /T-I.A.1.24           </v>
          </cell>
          <cell r="B58" t="str">
            <v xml:space="preserve">1114  </v>
          </cell>
          <cell r="C58" t="str">
            <v>0-2090</v>
          </cell>
          <cell r="D58" t="str">
            <v xml:space="preserve">T-I.A.1.24           </v>
          </cell>
          <cell r="E58" t="str">
            <v>1114  SRIA DE HACIENDA</v>
          </cell>
          <cell r="F58" t="str">
            <v>0-2090  APORTES MPIOS DEGUEL</v>
          </cell>
          <cell r="G58" t="str">
            <v>T-I.A.1.24             DegüelloGanadoMa</v>
          </cell>
          <cell r="H58">
            <v>0</v>
          </cell>
        </row>
        <row r="59">
          <cell r="A59" t="str">
            <v xml:space="preserve">0-2091/1114  /T-I.A.1.24           </v>
          </cell>
          <cell r="B59" t="str">
            <v xml:space="preserve">1114  </v>
          </cell>
          <cell r="C59" t="str">
            <v>0-2091</v>
          </cell>
          <cell r="D59" t="str">
            <v xml:space="preserve">T-I.A.1.24           </v>
          </cell>
          <cell r="E59" t="str">
            <v>1114  SRIA DE HACIENDA</v>
          </cell>
          <cell r="F59" t="str">
            <v>0-2091  DEGUELLO 70% DEL 90%</v>
          </cell>
          <cell r="G59" t="str">
            <v>T-I.A.1.24             DegüelloGanadoMa</v>
          </cell>
          <cell r="H59">
            <v>0</v>
          </cell>
        </row>
        <row r="60">
          <cell r="A60" t="str">
            <v xml:space="preserve">0-2091/1114  /T-I.B.13             </v>
          </cell>
          <cell r="B60" t="str">
            <v xml:space="preserve">1114  </v>
          </cell>
          <cell r="C60" t="str">
            <v>0-2091</v>
          </cell>
          <cell r="D60" t="str">
            <v xml:space="preserve">T-I.B.13             </v>
          </cell>
          <cell r="E60" t="str">
            <v>1114  SRIA DE HACIENDA</v>
          </cell>
          <cell r="F60" t="str">
            <v>0-2091  DEGUELLO 70% DEL 90%</v>
          </cell>
          <cell r="G60" t="str">
            <v>T-I.B.13               Reintegros</v>
          </cell>
          <cell r="H60">
            <v>0</v>
          </cell>
        </row>
        <row r="61">
          <cell r="A61" t="str">
            <v xml:space="preserve">0-2091/1114  /T-I.B.13.5           </v>
          </cell>
          <cell r="B61" t="str">
            <v xml:space="preserve">1114  </v>
          </cell>
          <cell r="C61" t="str">
            <v>0-2091</v>
          </cell>
          <cell r="D61" t="str">
            <v xml:space="preserve">T-I.B.13.5           </v>
          </cell>
          <cell r="E61" t="str">
            <v>1114  SRIA DE HACIENDA</v>
          </cell>
          <cell r="F61" t="str">
            <v>0-2091  DEGUELLO 70% DEL 90%</v>
          </cell>
          <cell r="G61" t="str">
            <v>T-I.B.13.5             Reintegros Otros</v>
          </cell>
          <cell r="H61">
            <v>0</v>
          </cell>
        </row>
        <row r="62">
          <cell r="A62" t="str">
            <v xml:space="preserve">0-2091/1114  /T-I.B.6.3.2.3        </v>
          </cell>
          <cell r="B62" t="str">
            <v xml:space="preserve">1114  </v>
          </cell>
          <cell r="C62" t="str">
            <v>0-2091</v>
          </cell>
          <cell r="D62" t="str">
            <v xml:space="preserve">T-I.B.6.3.2.3        </v>
          </cell>
          <cell r="E62" t="str">
            <v>1114  SRIA DE HACIENDA</v>
          </cell>
          <cell r="F62" t="str">
            <v>0-2091  DEGUELLO 70% DEL 90%</v>
          </cell>
          <cell r="G62" t="str">
            <v>T-I.B.6.3.2.3          OtrRecRESP FInvN</v>
          </cell>
          <cell r="H62">
            <v>0</v>
          </cell>
        </row>
        <row r="63">
          <cell r="A63" t="str">
            <v xml:space="preserve">0-2092/1114  /T-I.A.1.24           </v>
          </cell>
          <cell r="B63" t="str">
            <v xml:space="preserve">1114  </v>
          </cell>
          <cell r="C63" t="str">
            <v>0-2092</v>
          </cell>
          <cell r="D63" t="str">
            <v xml:space="preserve">T-I.A.1.24           </v>
          </cell>
          <cell r="E63" t="str">
            <v>1114  SRIA DE HACIENDA</v>
          </cell>
          <cell r="F63" t="str">
            <v>0-2092  DEGUELLO FdoEspRenta</v>
          </cell>
          <cell r="G63" t="str">
            <v>T-I.A.1.24             DegüelloGanadoMa</v>
          </cell>
          <cell r="H63">
            <v>0</v>
          </cell>
        </row>
        <row r="64">
          <cell r="A64" t="str">
            <v xml:space="preserve">0-2110/1114  /T-I.A.1.14.1.1       </v>
          </cell>
          <cell r="B64" t="str">
            <v xml:space="preserve">1114  </v>
          </cell>
          <cell r="C64" t="str">
            <v>0-2110</v>
          </cell>
          <cell r="D64" t="str">
            <v xml:space="preserve">T-I.A.1.14.1.1       </v>
          </cell>
          <cell r="E64" t="str">
            <v>1114  SRIA DE HACIENDA</v>
          </cell>
          <cell r="F64" t="str">
            <v>0-2110  AL FONDO DE LA VIVIENDA (0.75%)</v>
          </cell>
          <cell r="G64" t="str">
            <v>T-I.A.1.14.1.1         IPOCONSLicorDept</v>
          </cell>
          <cell r="H64">
            <v>0</v>
          </cell>
        </row>
        <row r="65">
          <cell r="A65" t="str">
            <v xml:space="preserve">0-2110/1114  /T-I.A.1.14.1.1.1     </v>
          </cell>
          <cell r="B65" t="str">
            <v xml:space="preserve">1114  </v>
          </cell>
          <cell r="C65" t="str">
            <v>0-2110</v>
          </cell>
          <cell r="D65" t="str">
            <v xml:space="preserve">T-I.A.1.14.1.1.1     </v>
          </cell>
          <cell r="E65" t="str">
            <v>1114  SRIA DE HACIENDA</v>
          </cell>
          <cell r="F65" t="str">
            <v>0-2110  AL FONDO DE LA VIVIENDA (0.75%)</v>
          </cell>
          <cell r="G65" t="str">
            <v>T-I.A.1.14.1.1.1       IPOCONSLicorProd</v>
          </cell>
          <cell r="H65">
            <v>0</v>
          </cell>
        </row>
        <row r="66">
          <cell r="A66" t="str">
            <v xml:space="preserve">0-2110/1114  /T-I.A.2.7.1          </v>
          </cell>
          <cell r="B66" t="str">
            <v xml:space="preserve">1114  </v>
          </cell>
          <cell r="C66" t="str">
            <v>0-2110</v>
          </cell>
          <cell r="D66" t="str">
            <v xml:space="preserve">T-I.A.2.7.1          </v>
          </cell>
          <cell r="E66" t="str">
            <v>1114  SRIA DE HACIENDA</v>
          </cell>
          <cell r="F66" t="str">
            <v>0-2110  AL FONDO DE LA VIVIENDA (0.75%)</v>
          </cell>
          <cell r="G66" t="str">
            <v>T-I.A.2.7.1            OtrIngNoTribOpeC</v>
          </cell>
          <cell r="H66">
            <v>0</v>
          </cell>
        </row>
        <row r="67">
          <cell r="A67" t="str">
            <v xml:space="preserve">0-2120/1114  /T-I.A.2.2.5.9        </v>
          </cell>
          <cell r="B67" t="str">
            <v xml:space="preserve">1114  </v>
          </cell>
          <cell r="C67" t="str">
            <v>0-2120</v>
          </cell>
          <cell r="D67" t="str">
            <v xml:space="preserve">T-I.A.2.2.5.9        </v>
          </cell>
          <cell r="E67" t="str">
            <v>1114  SRIA DE HACIENDA</v>
          </cell>
          <cell r="F67" t="str">
            <v>0-2120  CUOTA FDO VIVIENDA</v>
          </cell>
          <cell r="G67" t="str">
            <v>T-I.A.2.2.5.9          OtrIntMoraTribut</v>
          </cell>
          <cell r="H67">
            <v>0</v>
          </cell>
        </row>
        <row r="68">
          <cell r="A68" t="str">
            <v xml:space="preserve">0-2120/1114  /T-I.A.2.7.10         </v>
          </cell>
          <cell r="B68" t="str">
            <v xml:space="preserve">1114  </v>
          </cell>
          <cell r="C68" t="str">
            <v>0-2120</v>
          </cell>
          <cell r="D68" t="str">
            <v xml:space="preserve">T-I.A.2.7.10         </v>
          </cell>
          <cell r="E68" t="str">
            <v>1114  SRIA DE HACIENDA</v>
          </cell>
          <cell r="F68" t="str">
            <v>0-2120  CUOTA FDO VIVIENDA</v>
          </cell>
          <cell r="G68" t="str">
            <v>T-I.A.2.7.10           OtrIngNoTrib</v>
          </cell>
          <cell r="H68">
            <v>0</v>
          </cell>
        </row>
        <row r="69">
          <cell r="A69" t="str">
            <v xml:space="preserve">0-2120/1114  /T-I.A.2.7.2.3        </v>
          </cell>
          <cell r="B69" t="str">
            <v xml:space="preserve">1114  </v>
          </cell>
          <cell r="C69" t="str">
            <v>0-2120</v>
          </cell>
          <cell r="D69" t="str">
            <v xml:space="preserve">T-I.A.2.7.2.3        </v>
          </cell>
          <cell r="E69" t="str">
            <v>1114  SRIA DE HACIENDA</v>
          </cell>
          <cell r="F69" t="str">
            <v>0-2120  CUOTA FDO VIVIENDA</v>
          </cell>
          <cell r="G69" t="str">
            <v>T-I.A.2.7.2.3          OtrIngNoTMonLicL</v>
          </cell>
          <cell r="H69">
            <v>0</v>
          </cell>
        </row>
        <row r="70">
          <cell r="A70" t="str">
            <v xml:space="preserve">0-2120/1114  /T-I.A.2.7.3          </v>
          </cell>
          <cell r="B70" t="str">
            <v xml:space="preserve">1114  </v>
          </cell>
          <cell r="C70" t="str">
            <v>0-2120</v>
          </cell>
          <cell r="D70" t="str">
            <v xml:space="preserve">T-I.A.2.7.3          </v>
          </cell>
          <cell r="E70" t="str">
            <v>1114  SRIA DE HACIENDA</v>
          </cell>
          <cell r="F70" t="str">
            <v>0-2120  CUOTA FDO VIVIENDA</v>
          </cell>
          <cell r="G70" t="str">
            <v>T-I.A.2.7.3            Otros</v>
          </cell>
          <cell r="H70">
            <v>-504251265</v>
          </cell>
        </row>
        <row r="71">
          <cell r="A71" t="str">
            <v xml:space="preserve">0-2120/1114  /T-I.B.5              </v>
          </cell>
          <cell r="B71" t="str">
            <v xml:space="preserve">1114  </v>
          </cell>
          <cell r="C71" t="str">
            <v>0-2120</v>
          </cell>
          <cell r="D71" t="str">
            <v xml:space="preserve">T-I.B.5              </v>
          </cell>
          <cell r="E71" t="str">
            <v>1114  SRIA DE HACIENDA</v>
          </cell>
          <cell r="F71" t="str">
            <v>0-2120  CUOTA FDO VIVIENDA</v>
          </cell>
          <cell r="G71" t="str">
            <v>T-I.B.5                RecupCarteraNoTr</v>
          </cell>
          <cell r="H71">
            <v>0</v>
          </cell>
        </row>
        <row r="72">
          <cell r="A72" t="str">
            <v xml:space="preserve">0-2120/1114  /T-I.B.8.2.3          </v>
          </cell>
          <cell r="B72" t="str">
            <v xml:space="preserve">1114  </v>
          </cell>
          <cell r="C72" t="str">
            <v>0-2120</v>
          </cell>
          <cell r="D72" t="str">
            <v xml:space="preserve">T-I.B.8.2.3          </v>
          </cell>
          <cell r="E72" t="str">
            <v>1114  SRIA DE HACIENDA</v>
          </cell>
          <cell r="F72" t="str">
            <v>0-2120  CUOTA FDO VIVIENDA</v>
          </cell>
          <cell r="G72" t="str">
            <v>T-I.B.8.2.3            RendXOtrRecNoSGP</v>
          </cell>
          <cell r="H72">
            <v>-7931386</v>
          </cell>
        </row>
        <row r="73">
          <cell r="A73" t="str">
            <v xml:space="preserve">0-2130/1114  /T-I.A.2.7.10         </v>
          </cell>
          <cell r="B73" t="str">
            <v xml:space="preserve">1114  </v>
          </cell>
          <cell r="C73" t="str">
            <v>0-2130</v>
          </cell>
          <cell r="D73" t="str">
            <v xml:space="preserve">T-I.A.2.7.10         </v>
          </cell>
          <cell r="E73" t="str">
            <v>1114  SRIA DE HACIENDA</v>
          </cell>
          <cell r="F73" t="str">
            <v>0-2130  LICENCIAS DE MOVILIZACION ICA</v>
          </cell>
          <cell r="G73" t="str">
            <v>T-I.A.2.7.10           OtrIngNoTrib</v>
          </cell>
          <cell r="H73">
            <v>-23192000</v>
          </cell>
        </row>
        <row r="74">
          <cell r="A74" t="str">
            <v xml:space="preserve">0-2130/1114  /T-I.A.2.7.3          </v>
          </cell>
          <cell r="B74" t="str">
            <v xml:space="preserve">1114  </v>
          </cell>
          <cell r="C74" t="str">
            <v>0-2130</v>
          </cell>
          <cell r="D74" t="str">
            <v xml:space="preserve">T-I.A.2.7.3          </v>
          </cell>
          <cell r="E74" t="str">
            <v>1114  SRIA DE HACIENDA</v>
          </cell>
          <cell r="F74" t="str">
            <v>0-2130  LICENCIAS DE MOVILIZACION ICA</v>
          </cell>
          <cell r="G74" t="str">
            <v>T-I.A.2.7.3            Otros</v>
          </cell>
          <cell r="H74">
            <v>0</v>
          </cell>
        </row>
        <row r="75">
          <cell r="A75" t="str">
            <v xml:space="preserve">0-2130/1114  /T-I.B.6.3.2.3        </v>
          </cell>
          <cell r="B75" t="str">
            <v xml:space="preserve">1114  </v>
          </cell>
          <cell r="C75" t="str">
            <v>0-2130</v>
          </cell>
          <cell r="D75" t="str">
            <v xml:space="preserve">T-I.B.6.3.2.3        </v>
          </cell>
          <cell r="E75" t="str">
            <v>1114  SRIA DE HACIENDA</v>
          </cell>
          <cell r="F75" t="str">
            <v>0-2130  LICENCIAS DE MOVILIZACION ICA</v>
          </cell>
          <cell r="G75" t="str">
            <v>T-I.B.6.3.2.3          OtrRecRESP FInvN</v>
          </cell>
          <cell r="H75">
            <v>0</v>
          </cell>
        </row>
        <row r="76">
          <cell r="A76" t="str">
            <v xml:space="preserve">0-2140/1114  /T-I.A.2.4.7          </v>
          </cell>
          <cell r="B76" t="str">
            <v xml:space="preserve">1114  </v>
          </cell>
          <cell r="C76" t="str">
            <v>0-2140</v>
          </cell>
          <cell r="D76" t="str">
            <v xml:space="preserve">T-I.A.2.4.7          </v>
          </cell>
          <cell r="E76" t="str">
            <v>1114  SRIA DE HACIENDA</v>
          </cell>
          <cell r="F76" t="str">
            <v>0-2140  CMRC B Y SERV EDUC</v>
          </cell>
          <cell r="G76" t="str">
            <v>T-I.A.2.4.7            VBServEducativo</v>
          </cell>
          <cell r="H76">
            <v>0</v>
          </cell>
        </row>
        <row r="77">
          <cell r="A77" t="str">
            <v xml:space="preserve">0-2150/1114  /1-10201050150        </v>
          </cell>
          <cell r="B77" t="str">
            <v xml:space="preserve">1114  </v>
          </cell>
          <cell r="C77" t="str">
            <v>0-2150</v>
          </cell>
          <cell r="D77" t="str">
            <v xml:space="preserve">1-10201050150        </v>
          </cell>
          <cell r="E77" t="str">
            <v>1114  SRIA DE HACIENDA</v>
          </cell>
          <cell r="F77" t="str">
            <v>0-2150  CONTRIBUCIÓN POR VALORIZACIÓN</v>
          </cell>
          <cell r="G77" t="str">
            <v>1-10201050150          Contr Valoriz</v>
          </cell>
          <cell r="H77">
            <v>11379543</v>
          </cell>
        </row>
        <row r="78">
          <cell r="A78" t="str">
            <v xml:space="preserve">0-2150/1114  /1-2020398            </v>
          </cell>
          <cell r="B78" t="str">
            <v xml:space="preserve">1114  </v>
          </cell>
          <cell r="C78" t="str">
            <v>0-2150</v>
          </cell>
          <cell r="D78" t="str">
            <v xml:space="preserve">1-2020398            </v>
          </cell>
          <cell r="E78" t="str">
            <v>1114  SRIA DE HACIENDA</v>
          </cell>
          <cell r="F78" t="str">
            <v>0-2150  CONTRIBUCIÓN POR VALORIZACIÓN</v>
          </cell>
          <cell r="G78" t="str">
            <v>1-2020398              Otr RendxOpeFina</v>
          </cell>
          <cell r="H78">
            <v>36084</v>
          </cell>
        </row>
        <row r="79">
          <cell r="A79" t="str">
            <v xml:space="preserve">0-2150/1114  /T-I.A.2.2.5.9        </v>
          </cell>
          <cell r="B79" t="str">
            <v xml:space="preserve">1114  </v>
          </cell>
          <cell r="C79" t="str">
            <v>0-2150</v>
          </cell>
          <cell r="D79" t="str">
            <v xml:space="preserve">T-I.A.2.2.5.9        </v>
          </cell>
          <cell r="E79" t="str">
            <v>1114  SRIA DE HACIENDA</v>
          </cell>
          <cell r="F79" t="str">
            <v>0-2150  CONTRIBUCIÓN POR VALORIZACIÓN</v>
          </cell>
          <cell r="G79" t="str">
            <v>T-I.A.2.2.5.9          OtrIntMoraTribut</v>
          </cell>
          <cell r="H79">
            <v>-57075658</v>
          </cell>
        </row>
        <row r="80">
          <cell r="A80" t="str">
            <v xml:space="preserve">0-2150/1114  /T-I.A.2.3.1.1        </v>
          </cell>
          <cell r="B80" t="str">
            <v xml:space="preserve">1114  </v>
          </cell>
          <cell r="C80" t="str">
            <v>0-2150</v>
          </cell>
          <cell r="D80" t="str">
            <v xml:space="preserve">T-I.A.2.3.1.1        </v>
          </cell>
          <cell r="E80" t="str">
            <v>1114  SRIA DE HACIENDA</v>
          </cell>
          <cell r="F80" t="str">
            <v>0-2150  CONTRIBUCIÓN POR VALORIZACIÓN</v>
          </cell>
          <cell r="G80" t="str">
            <v>T-I.A.2.3.1.1          ContribValoriz V</v>
          </cell>
          <cell r="H80">
            <v>8820704</v>
          </cell>
        </row>
        <row r="81">
          <cell r="A81" t="str">
            <v xml:space="preserve">0-2150/1114  /T-I.A.2.3.1.2        </v>
          </cell>
          <cell r="B81" t="str">
            <v xml:space="preserve">1114  </v>
          </cell>
          <cell r="C81" t="str">
            <v>0-2150</v>
          </cell>
          <cell r="D81" t="str">
            <v xml:space="preserve">T-I.A.2.3.1.2        </v>
          </cell>
          <cell r="E81" t="str">
            <v>1114  SRIA DE HACIENDA</v>
          </cell>
          <cell r="F81" t="str">
            <v>0-2150  CONTRIBUCIÓN POR VALORIZACIÓN</v>
          </cell>
          <cell r="G81" t="str">
            <v>T-I.A.2.3.1.2          ContribValoriz V</v>
          </cell>
          <cell r="H81">
            <v>-176389104</v>
          </cell>
        </row>
        <row r="82">
          <cell r="A82" t="str">
            <v xml:space="preserve">0-2150/1114  /T-I.B.6.3.2.3        </v>
          </cell>
          <cell r="B82" t="str">
            <v xml:space="preserve">1114  </v>
          </cell>
          <cell r="C82" t="str">
            <v>0-2150</v>
          </cell>
          <cell r="D82" t="str">
            <v xml:space="preserve">T-I.B.6.3.2.3        </v>
          </cell>
          <cell r="E82" t="str">
            <v>1114  SRIA DE HACIENDA</v>
          </cell>
          <cell r="F82" t="str">
            <v>0-2150  CONTRIBUCIÓN POR VALORIZACIÓN</v>
          </cell>
          <cell r="G82" t="str">
            <v>T-I.B.6.3.2.3          OtrRecRESP FInvN</v>
          </cell>
          <cell r="H82">
            <v>0</v>
          </cell>
        </row>
        <row r="83">
          <cell r="A83" t="str">
            <v xml:space="preserve">0-2150/1114  /T-I.B.8.1.3          </v>
          </cell>
          <cell r="B83" t="str">
            <v xml:space="preserve">1114  </v>
          </cell>
          <cell r="C83" t="str">
            <v>0-2150</v>
          </cell>
          <cell r="D83" t="str">
            <v xml:space="preserve">T-I.B.8.1.3          </v>
          </cell>
          <cell r="E83" t="str">
            <v>1114  SRIA DE HACIENDA</v>
          </cell>
          <cell r="F83" t="str">
            <v>0-2150  CONTRIBUCIÓN POR VALORIZACIÓN</v>
          </cell>
          <cell r="G83" t="str">
            <v>T-I.B.8.1.3            RendXLibreDestNO</v>
          </cell>
          <cell r="H83">
            <v>-31608982</v>
          </cell>
        </row>
        <row r="84">
          <cell r="A84" t="str">
            <v xml:space="preserve">0-2150/1114  /T-I.B.8.2.3          </v>
          </cell>
          <cell r="B84" t="str">
            <v xml:space="preserve">1114  </v>
          </cell>
          <cell r="C84" t="str">
            <v>0-2150</v>
          </cell>
          <cell r="D84" t="str">
            <v xml:space="preserve">T-I.B.8.2.3          </v>
          </cell>
          <cell r="E84" t="str">
            <v>1114  SRIA DE HACIENDA</v>
          </cell>
          <cell r="F84" t="str">
            <v>0-2150  CONTRIBUCIÓN POR VALORIZACIÓN</v>
          </cell>
          <cell r="G84" t="str">
            <v>T-I.B.8.2.3            RendXOtrRecNoSGP</v>
          </cell>
          <cell r="H84">
            <v>-550649</v>
          </cell>
        </row>
        <row r="85">
          <cell r="A85" t="str">
            <v xml:space="preserve">0-2160/1114  /T-I.A.2.1.1          </v>
          </cell>
          <cell r="B85" t="str">
            <v xml:space="preserve">1114  </v>
          </cell>
          <cell r="C85" t="str">
            <v>0-2160</v>
          </cell>
          <cell r="D85" t="str">
            <v xml:space="preserve">T-I.A.2.1.1          </v>
          </cell>
          <cell r="E85" t="str">
            <v>1114  SRIA DE HACIENDA</v>
          </cell>
          <cell r="F85" t="str">
            <v>0-2160  INGRESOS POR PEAJES</v>
          </cell>
          <cell r="G85" t="str">
            <v>T-I.A.2.1.1            Peajes</v>
          </cell>
          <cell r="H85">
            <v>-357463900</v>
          </cell>
        </row>
        <row r="86">
          <cell r="A86" t="str">
            <v xml:space="preserve">0-2160/1114  /T-I.B.6.3.2.3        </v>
          </cell>
          <cell r="B86" t="str">
            <v xml:space="preserve">1114  </v>
          </cell>
          <cell r="C86" t="str">
            <v>0-2160</v>
          </cell>
          <cell r="D86" t="str">
            <v xml:space="preserve">T-I.B.6.3.2.3        </v>
          </cell>
          <cell r="E86" t="str">
            <v>1114  SRIA DE HACIENDA</v>
          </cell>
          <cell r="F86" t="str">
            <v>0-2160  INGRESOS POR PEAJES</v>
          </cell>
          <cell r="G86" t="str">
            <v>T-I.B.6.3.2.3          OtrRecRESP FInvN</v>
          </cell>
          <cell r="H86">
            <v>0</v>
          </cell>
        </row>
        <row r="87">
          <cell r="A87" t="str">
            <v xml:space="preserve">0-2170/1114  /T-I.A.1.30           </v>
          </cell>
          <cell r="B87" t="str">
            <v xml:space="preserve">1114  </v>
          </cell>
          <cell r="C87" t="str">
            <v>0-2170</v>
          </cell>
          <cell r="D87" t="str">
            <v xml:space="preserve">T-I.A.1.30           </v>
          </cell>
          <cell r="E87" t="str">
            <v>1114  SRIA DE HACIENDA</v>
          </cell>
          <cell r="F87" t="str">
            <v>0-2170  CONTR ESP SEGURIDAD</v>
          </cell>
          <cell r="G87" t="str">
            <v>T-I.A.1.30             ContribSobreCont</v>
          </cell>
          <cell r="H87">
            <v>-1171023965</v>
          </cell>
        </row>
        <row r="88">
          <cell r="A88" t="str">
            <v xml:space="preserve">0-2170/1114  /T-I.B.6.3.2.3        </v>
          </cell>
          <cell r="B88" t="str">
            <v xml:space="preserve">1114  </v>
          </cell>
          <cell r="C88" t="str">
            <v>0-2170</v>
          </cell>
          <cell r="D88" t="str">
            <v xml:space="preserve">T-I.B.6.3.2.3        </v>
          </cell>
          <cell r="E88" t="str">
            <v>1114  SRIA DE HACIENDA</v>
          </cell>
          <cell r="F88" t="str">
            <v>0-2170  CONTR ESP SEGURIDAD</v>
          </cell>
          <cell r="G88" t="str">
            <v>T-I.B.6.3.2.3          OtrRecRESP FInvN</v>
          </cell>
          <cell r="H88">
            <v>0</v>
          </cell>
        </row>
        <row r="89">
          <cell r="A89" t="str">
            <v xml:space="preserve">0-2175/1114  /T-I.A.2.4.10         </v>
          </cell>
          <cell r="B89" t="str">
            <v xml:space="preserve">1114  </v>
          </cell>
          <cell r="C89" t="str">
            <v>0-2175</v>
          </cell>
          <cell r="D89" t="str">
            <v xml:space="preserve">T-I.A.2.4.10         </v>
          </cell>
          <cell r="E89" t="str">
            <v>1114  SRIA DE HACIENDA</v>
          </cell>
          <cell r="F89" t="str">
            <v>0-2175  APOSTILLA-O.13 PASAP</v>
          </cell>
          <cell r="G89" t="str">
            <v>T-I.A.2.4.10           OtrIngrVBS NoVen</v>
          </cell>
          <cell r="H89">
            <v>-65058150</v>
          </cell>
        </row>
        <row r="90">
          <cell r="A90" t="str">
            <v xml:space="preserve">0-2350/1114  /T-I.A.1.24           </v>
          </cell>
          <cell r="B90" t="str">
            <v xml:space="preserve">1114  </v>
          </cell>
          <cell r="C90" t="str">
            <v>0-2350</v>
          </cell>
          <cell r="D90" t="str">
            <v xml:space="preserve">T-I.A.1.24           </v>
          </cell>
          <cell r="E90" t="str">
            <v>1114  SRIA DE HACIENDA</v>
          </cell>
          <cell r="F90" t="str">
            <v>0-2350  FDO ESPECIAL RENTAS</v>
          </cell>
          <cell r="G90" t="str">
            <v>T-I.A.1.24             DegüelloGanadoMa</v>
          </cell>
          <cell r="H90">
            <v>0</v>
          </cell>
        </row>
        <row r="91">
          <cell r="A91" t="str">
            <v xml:space="preserve">0-2350/1114  /T-I.A.2.7.10         </v>
          </cell>
          <cell r="B91" t="str">
            <v xml:space="preserve">1114  </v>
          </cell>
          <cell r="C91" t="str">
            <v>0-2350</v>
          </cell>
          <cell r="D91" t="str">
            <v xml:space="preserve">T-I.A.2.7.10         </v>
          </cell>
          <cell r="E91" t="str">
            <v>1114  SRIA DE HACIENDA</v>
          </cell>
          <cell r="F91" t="str">
            <v>0-2350  FDO ESPECIAL RENTAS</v>
          </cell>
          <cell r="G91" t="str">
            <v>T-I.A.2.7.10           OtrIngNoTrib</v>
          </cell>
          <cell r="H91">
            <v>-31280372</v>
          </cell>
        </row>
        <row r="92">
          <cell r="A92" t="str">
            <v xml:space="preserve">0-2350/1114  /T-I.A.2.7.2.3        </v>
          </cell>
          <cell r="B92" t="str">
            <v xml:space="preserve">1114  </v>
          </cell>
          <cell r="C92" t="str">
            <v>0-2350</v>
          </cell>
          <cell r="D92" t="str">
            <v xml:space="preserve">T-I.A.2.7.2.3        </v>
          </cell>
          <cell r="E92" t="str">
            <v>1114  SRIA DE HACIENDA</v>
          </cell>
          <cell r="F92" t="str">
            <v>0-2350  FDO ESPECIAL RENTAS</v>
          </cell>
          <cell r="G92" t="str">
            <v>T-I.A.2.7.2.3          OtrIngNoTMonLicL</v>
          </cell>
          <cell r="H92">
            <v>0</v>
          </cell>
        </row>
        <row r="93">
          <cell r="A93" t="str">
            <v xml:space="preserve">0-2350/1114  /T-I.A.2.7.3          </v>
          </cell>
          <cell r="B93" t="str">
            <v xml:space="preserve">1114  </v>
          </cell>
          <cell r="C93" t="str">
            <v>0-2350</v>
          </cell>
          <cell r="D93" t="str">
            <v xml:space="preserve">T-I.A.2.7.3          </v>
          </cell>
          <cell r="E93" t="str">
            <v>1114  SRIA DE HACIENDA</v>
          </cell>
          <cell r="F93" t="str">
            <v>0-2350  FDO ESPECIAL RENTAS</v>
          </cell>
          <cell r="G93" t="str">
            <v>T-I.A.2.7.3            Otros</v>
          </cell>
          <cell r="H93">
            <v>0</v>
          </cell>
        </row>
        <row r="94">
          <cell r="A94" t="str">
            <v xml:space="preserve">0-2360/1114  /T-I.A.2.7.10         </v>
          </cell>
          <cell r="B94" t="str">
            <v xml:space="preserve">1114  </v>
          </cell>
          <cell r="C94" t="str">
            <v>0-2360</v>
          </cell>
          <cell r="D94" t="str">
            <v xml:space="preserve">T-I.A.2.7.10         </v>
          </cell>
          <cell r="E94" t="str">
            <v>1114  SRIA DE HACIENDA</v>
          </cell>
          <cell r="F94" t="str">
            <v>0-2360  APORTE PUBLICITARIO</v>
          </cell>
          <cell r="G94" t="str">
            <v>T-I.A.2.7.10           OtrIngNoTrib</v>
          </cell>
          <cell r="H94">
            <v>0</v>
          </cell>
        </row>
        <row r="95">
          <cell r="A95" t="str">
            <v xml:space="preserve">0-2360/1114  /T-I.A.2.7.3          </v>
          </cell>
          <cell r="B95" t="str">
            <v xml:space="preserve">1114  </v>
          </cell>
          <cell r="C95" t="str">
            <v>0-2360</v>
          </cell>
          <cell r="D95" t="str">
            <v xml:space="preserve">T-I.A.2.7.3          </v>
          </cell>
          <cell r="E95" t="str">
            <v>1114  SRIA DE HACIENDA</v>
          </cell>
          <cell r="F95" t="str">
            <v>0-2360  APORTE PUBLICITARIO</v>
          </cell>
          <cell r="G95" t="str">
            <v>T-I.A.2.7.3            Otros</v>
          </cell>
          <cell r="H95">
            <v>0</v>
          </cell>
        </row>
        <row r="96">
          <cell r="A96" t="str">
            <v xml:space="preserve">0-2370/1114  /T-I.A.2.7.10         </v>
          </cell>
          <cell r="B96" t="str">
            <v xml:space="preserve">1114  </v>
          </cell>
          <cell r="C96" t="str">
            <v>0-2370</v>
          </cell>
          <cell r="D96" t="str">
            <v xml:space="preserve">T-I.A.2.7.10         </v>
          </cell>
          <cell r="E96" t="str">
            <v>1114  SRIA DE HACIENDA</v>
          </cell>
          <cell r="F96" t="str">
            <v>0-2370  APORTE INSTITUCIONAL</v>
          </cell>
          <cell r="G96" t="str">
            <v>T-I.A.2.7.10           OtrIngNoTrib</v>
          </cell>
          <cell r="H96">
            <v>0</v>
          </cell>
        </row>
        <row r="97">
          <cell r="A97" t="str">
            <v xml:space="preserve">0-2370/1114  /T-I.A.2.7.3          </v>
          </cell>
          <cell r="B97" t="str">
            <v xml:space="preserve">1114  </v>
          </cell>
          <cell r="C97" t="str">
            <v>0-2370</v>
          </cell>
          <cell r="D97" t="str">
            <v xml:space="preserve">T-I.A.2.7.3          </v>
          </cell>
          <cell r="E97" t="str">
            <v>1114  SRIA DE HACIENDA</v>
          </cell>
          <cell r="F97" t="str">
            <v>0-2370  APORTE INSTITUCIONAL</v>
          </cell>
          <cell r="G97" t="str">
            <v>T-I.A.2.7.3            Otros</v>
          </cell>
          <cell r="H97">
            <v>0</v>
          </cell>
        </row>
        <row r="98">
          <cell r="A98" t="str">
            <v xml:space="preserve">0-2430/1114  /T-I.A.2.7.10         </v>
          </cell>
          <cell r="B98" t="str">
            <v xml:space="preserve">1114  </v>
          </cell>
          <cell r="C98" t="str">
            <v>0-2430</v>
          </cell>
          <cell r="D98" t="str">
            <v xml:space="preserve">T-I.A.2.7.10         </v>
          </cell>
          <cell r="E98" t="str">
            <v>1114  SRIA DE HACIENDA</v>
          </cell>
          <cell r="F98" t="str">
            <v>0-2430  APORTE PUBLICITARIO ANTIOQUIA</v>
          </cell>
          <cell r="G98" t="str">
            <v>T-I.A.2.7.10           OtrIngNoTrib</v>
          </cell>
          <cell r="H98">
            <v>0</v>
          </cell>
        </row>
        <row r="99">
          <cell r="A99" t="str">
            <v xml:space="preserve">0-2430/1114  /T-I.A.2.7.3          </v>
          </cell>
          <cell r="B99" t="str">
            <v xml:space="preserve">1114  </v>
          </cell>
          <cell r="C99" t="str">
            <v>0-2430</v>
          </cell>
          <cell r="D99" t="str">
            <v xml:space="preserve">T-I.A.2.7.3          </v>
          </cell>
          <cell r="E99" t="str">
            <v>1114  SRIA DE HACIENDA</v>
          </cell>
          <cell r="F99" t="str">
            <v>0-2430  APORTE PUBLICITARIO ANTIOQUIA</v>
          </cell>
          <cell r="G99" t="str">
            <v>T-I.A.2.7.3            Otros</v>
          </cell>
          <cell r="H99">
            <v>0</v>
          </cell>
        </row>
        <row r="100">
          <cell r="A100" t="str">
            <v xml:space="preserve">0-2450/1114  /T-I.A.2.7.10         </v>
          </cell>
          <cell r="B100" t="str">
            <v xml:space="preserve">1114  </v>
          </cell>
          <cell r="C100" t="str">
            <v>0-2450</v>
          </cell>
          <cell r="D100" t="str">
            <v xml:space="preserve">T-I.A.2.7.10         </v>
          </cell>
          <cell r="E100" t="str">
            <v>1114  SRIA DE HACIENDA</v>
          </cell>
          <cell r="F100" t="str">
            <v>0-2450  CNV ICA SRV DIAG AGR</v>
          </cell>
          <cell r="G100" t="str">
            <v>T-I.A.2.7.10           OtrIngNoTrib</v>
          </cell>
          <cell r="H100">
            <v>-32530496</v>
          </cell>
        </row>
        <row r="101">
          <cell r="A101" t="str">
            <v xml:space="preserve">0-2450/1114  /T-I.A.2.7.3          </v>
          </cell>
          <cell r="B101" t="str">
            <v xml:space="preserve">1114  </v>
          </cell>
          <cell r="C101" t="str">
            <v>0-2450</v>
          </cell>
          <cell r="D101" t="str">
            <v xml:space="preserve">T-I.A.2.7.3          </v>
          </cell>
          <cell r="E101" t="str">
            <v>1114  SRIA DE HACIENDA</v>
          </cell>
          <cell r="F101" t="str">
            <v>0-2450  CNV ICA SRV DIAG AGR</v>
          </cell>
          <cell r="G101" t="str">
            <v>T-I.A.2.7.3            Otros</v>
          </cell>
          <cell r="H101">
            <v>0</v>
          </cell>
        </row>
        <row r="102">
          <cell r="A102" t="str">
            <v xml:space="preserve">0-2471/1114  /T-I.A.1.28.2         </v>
          </cell>
          <cell r="B102" t="str">
            <v xml:space="preserve">1114  </v>
          </cell>
          <cell r="C102" t="str">
            <v>0-2471</v>
          </cell>
          <cell r="D102" t="str">
            <v xml:space="preserve">T-I.A.1.28.2         </v>
          </cell>
          <cell r="E102" t="str">
            <v>1114  SRIA DE HACIENDA</v>
          </cell>
          <cell r="F102" t="str">
            <v>0-2471  20% ESTAMPILLAS</v>
          </cell>
          <cell r="G102" t="str">
            <v>T-I.A.1.28.2           EstamProElectrif</v>
          </cell>
          <cell r="H102">
            <v>0</v>
          </cell>
        </row>
        <row r="103">
          <cell r="A103" t="str">
            <v xml:space="preserve">0-2471/1114  /T-I.A.1.28.5         </v>
          </cell>
          <cell r="B103" t="str">
            <v xml:space="preserve">1114  </v>
          </cell>
          <cell r="C103" t="str">
            <v>0-2471</v>
          </cell>
          <cell r="D103" t="str">
            <v xml:space="preserve">T-I.A.1.28.5         </v>
          </cell>
          <cell r="E103" t="str">
            <v>1114  SRIA DE HACIENDA</v>
          </cell>
          <cell r="F103" t="str">
            <v>0-2471  20% ESTAMPILLAS</v>
          </cell>
          <cell r="G103" t="str">
            <v>T-I.A.1.28.5           EstamProDesarrol</v>
          </cell>
          <cell r="H103">
            <v>0</v>
          </cell>
        </row>
        <row r="104">
          <cell r="A104" t="str">
            <v xml:space="preserve">0-2480/1114  /T-I.A.1.13           </v>
          </cell>
          <cell r="B104" t="str">
            <v xml:space="preserve">1114  </v>
          </cell>
          <cell r="C104" t="str">
            <v>0-2480</v>
          </cell>
          <cell r="D104" t="str">
            <v xml:space="preserve">T-I.A.1.13           </v>
          </cell>
          <cell r="E104" t="str">
            <v>1114  SRIA DE HACIENDA</v>
          </cell>
          <cell r="F104" t="str">
            <v>0-2480  FONPET</v>
          </cell>
          <cell r="G104" t="str">
            <v>T-I.A.1.13             ImptoRegistro</v>
          </cell>
          <cell r="H104">
            <v>0</v>
          </cell>
        </row>
        <row r="105">
          <cell r="A105" t="str">
            <v xml:space="preserve">0-2480/1114  /T-I.B.6.3.2.3        </v>
          </cell>
          <cell r="B105" t="str">
            <v xml:space="preserve">1114  </v>
          </cell>
          <cell r="C105" t="str">
            <v>0-2480</v>
          </cell>
          <cell r="D105" t="str">
            <v xml:space="preserve">T-I.B.6.3.2.3        </v>
          </cell>
          <cell r="E105" t="str">
            <v>1114  SRIA DE HACIENDA</v>
          </cell>
          <cell r="F105" t="str">
            <v>0-2480  FONPET</v>
          </cell>
          <cell r="G105" t="str">
            <v>T-I.B.6.3.2.3          OtrRecRESP FInvN</v>
          </cell>
          <cell r="H105">
            <v>0</v>
          </cell>
        </row>
        <row r="106">
          <cell r="A106" t="str">
            <v xml:space="preserve">0-2481/1114  /T-I.A.1.14.1.1       </v>
          </cell>
          <cell r="B106" t="str">
            <v xml:space="preserve">1114  </v>
          </cell>
          <cell r="C106" t="str">
            <v>0-2481</v>
          </cell>
          <cell r="D106" t="str">
            <v xml:space="preserve">T-I.A.1.14.1.1       </v>
          </cell>
          <cell r="E106" t="str">
            <v>1114  SRIA DE HACIENDA</v>
          </cell>
          <cell r="F106" t="str">
            <v>0-2481  FDO GILBERTO ECHEVER</v>
          </cell>
          <cell r="G106" t="str">
            <v>T-I.A.1.14.1.1         IPOCONSLicorDept</v>
          </cell>
          <cell r="H106">
            <v>0</v>
          </cell>
        </row>
        <row r="107">
          <cell r="A107" t="str">
            <v xml:space="preserve">0-2481/1114  /T-I.A.1.14.1.1.1     </v>
          </cell>
          <cell r="B107" t="str">
            <v xml:space="preserve">1114  </v>
          </cell>
          <cell r="C107" t="str">
            <v>0-2481</v>
          </cell>
          <cell r="D107" t="str">
            <v xml:space="preserve">T-I.A.1.14.1.1.1     </v>
          </cell>
          <cell r="E107" t="str">
            <v>1114  SRIA DE HACIENDA</v>
          </cell>
          <cell r="F107" t="str">
            <v>0-2481  FDO GILBERTO ECHEVER</v>
          </cell>
          <cell r="G107" t="str">
            <v>T-I.A.1.14.1.1.1       IPOCONSLicorProd</v>
          </cell>
          <cell r="H107">
            <v>0</v>
          </cell>
        </row>
        <row r="108">
          <cell r="A108" t="str">
            <v xml:space="preserve">0-2481/1114  /T-I.A.2.7.1          </v>
          </cell>
          <cell r="B108" t="str">
            <v xml:space="preserve">1114  </v>
          </cell>
          <cell r="C108" t="str">
            <v>0-2481</v>
          </cell>
          <cell r="D108" t="str">
            <v xml:space="preserve">T-I.A.2.7.1          </v>
          </cell>
          <cell r="E108" t="str">
            <v>1114  SRIA DE HACIENDA</v>
          </cell>
          <cell r="F108" t="str">
            <v>0-2481  FDO GILBERTO ECHEVER</v>
          </cell>
          <cell r="G108" t="str">
            <v>T-I.A.2.7.1            OtrIngNoTribOpeC</v>
          </cell>
          <cell r="H108">
            <v>0</v>
          </cell>
        </row>
        <row r="109">
          <cell r="A109" t="str">
            <v xml:space="preserve">0-2481/1114  /T-I.B.6.3.2.3        </v>
          </cell>
          <cell r="B109" t="str">
            <v xml:space="preserve">1114  </v>
          </cell>
          <cell r="C109" t="str">
            <v>0-2481</v>
          </cell>
          <cell r="D109" t="str">
            <v xml:space="preserve">T-I.B.6.3.2.3        </v>
          </cell>
          <cell r="E109" t="str">
            <v>1114  SRIA DE HACIENDA</v>
          </cell>
          <cell r="F109" t="str">
            <v>0-2481  FDO GILBERTO ECHEVER</v>
          </cell>
          <cell r="G109" t="str">
            <v>T-I.B.6.3.2.3          OtrRecRESP FInvN</v>
          </cell>
          <cell r="H109">
            <v>0</v>
          </cell>
        </row>
        <row r="110">
          <cell r="A110" t="str">
            <v xml:space="preserve">0-2490/1114  /T-I.B.8.2.3          </v>
          </cell>
          <cell r="B110" t="str">
            <v xml:space="preserve">1114  </v>
          </cell>
          <cell r="C110" t="str">
            <v>0-2490</v>
          </cell>
          <cell r="D110" t="str">
            <v xml:space="preserve">T-I.B.8.2.3          </v>
          </cell>
          <cell r="E110" t="str">
            <v>1114  SRIA DE HACIENDA</v>
          </cell>
          <cell r="F110" t="str">
            <v>0-2490  PEAJE EL PANDEQUESO</v>
          </cell>
          <cell r="G110" t="str">
            <v>T-I.B.8.2.3            RendXOtrRecNoSGP</v>
          </cell>
          <cell r="H110">
            <v>0</v>
          </cell>
        </row>
        <row r="111">
          <cell r="A111" t="str">
            <v xml:space="preserve">0-2500/1114  /T-I.B.6.3.2.3        </v>
          </cell>
          <cell r="B111" t="str">
            <v xml:space="preserve">1114  </v>
          </cell>
          <cell r="C111" t="str">
            <v>0-2500</v>
          </cell>
          <cell r="D111" t="str">
            <v xml:space="preserve">T-I.B.6.3.2.3        </v>
          </cell>
          <cell r="E111" t="str">
            <v>1114  SRIA DE HACIENDA</v>
          </cell>
          <cell r="F111" t="str">
            <v>0-2500  PEAJES DPT 10%AbuOri</v>
          </cell>
          <cell r="G111" t="str">
            <v>T-I.B.6.3.2.3          OtrRecRESP FInvN</v>
          </cell>
          <cell r="H111">
            <v>0</v>
          </cell>
        </row>
        <row r="112">
          <cell r="A112" t="str">
            <v xml:space="preserve">0-2500/1114  /T-I.B.8.2.3          </v>
          </cell>
          <cell r="B112" t="str">
            <v xml:space="preserve">1114  </v>
          </cell>
          <cell r="C112" t="str">
            <v>0-2500</v>
          </cell>
          <cell r="D112" t="str">
            <v xml:space="preserve">T-I.B.8.2.3          </v>
          </cell>
          <cell r="E112" t="str">
            <v>1114  SRIA DE HACIENDA</v>
          </cell>
          <cell r="F112" t="str">
            <v>0-2500  PEAJES DPT 10%AbuOri</v>
          </cell>
          <cell r="G112" t="str">
            <v>T-I.B.8.2.3            RendXOtrRecNoSGP</v>
          </cell>
          <cell r="H112">
            <v>0</v>
          </cell>
        </row>
        <row r="113">
          <cell r="A113" t="str">
            <v xml:space="preserve">0-2503/1114  /T-I.B.13.5           </v>
          </cell>
          <cell r="B113" t="str">
            <v xml:space="preserve">1114  </v>
          </cell>
          <cell r="C113" t="str">
            <v>0-2503</v>
          </cell>
          <cell r="D113" t="str">
            <v xml:space="preserve">T-I.B.13.5           </v>
          </cell>
          <cell r="E113" t="str">
            <v>1114  SRIA DE HACIENDA</v>
          </cell>
          <cell r="F113" t="str">
            <v>0-2503  VENTA ACCIONES EADE S.A. E.S.P.</v>
          </cell>
          <cell r="G113" t="str">
            <v>T-I.B.13.5             Reintegros Otros</v>
          </cell>
          <cell r="H113">
            <v>0</v>
          </cell>
        </row>
        <row r="114">
          <cell r="A114" t="str">
            <v xml:space="preserve">0-2503/1114  /T-I.B.8.1.3          </v>
          </cell>
          <cell r="B114" t="str">
            <v xml:space="preserve">1114  </v>
          </cell>
          <cell r="C114" t="str">
            <v>0-2503</v>
          </cell>
          <cell r="D114" t="str">
            <v xml:space="preserve">T-I.B.8.1.3          </v>
          </cell>
          <cell r="E114" t="str">
            <v>1114  SRIA DE HACIENDA</v>
          </cell>
          <cell r="F114" t="str">
            <v>0-2503  VENTA ACCIONES EADE S.A. E.S.P.</v>
          </cell>
          <cell r="G114" t="str">
            <v>T-I.B.8.1.3            RendXLibreDestNO</v>
          </cell>
          <cell r="H114">
            <v>0</v>
          </cell>
        </row>
        <row r="115">
          <cell r="A115" t="str">
            <v xml:space="preserve">0-2503/1114  /T-I.B.8.2.3          </v>
          </cell>
          <cell r="B115" t="str">
            <v xml:space="preserve">1114  </v>
          </cell>
          <cell r="C115" t="str">
            <v>0-2503</v>
          </cell>
          <cell r="D115" t="str">
            <v xml:space="preserve">T-I.B.8.2.3          </v>
          </cell>
          <cell r="E115" t="str">
            <v>1114  SRIA DE HACIENDA</v>
          </cell>
          <cell r="F115" t="str">
            <v>0-2503  VENTA ACCIONES EADE S.A. E.S.P.</v>
          </cell>
          <cell r="G115" t="str">
            <v>T-I.B.8.2.3            RendXOtrRecNoSGP</v>
          </cell>
          <cell r="H115">
            <v>0</v>
          </cell>
        </row>
        <row r="116">
          <cell r="A116" t="str">
            <v xml:space="preserve">0-2505/1114  /T-I.B.7.1            </v>
          </cell>
          <cell r="B116" t="str">
            <v xml:space="preserve">1114  </v>
          </cell>
          <cell r="C116" t="str">
            <v>0-2505</v>
          </cell>
          <cell r="D116" t="str">
            <v xml:space="preserve">T-I.B.7.1            </v>
          </cell>
          <cell r="E116" t="str">
            <v>1114  SRIA DE HACIENDA</v>
          </cell>
          <cell r="F116" t="str">
            <v>0-2505  VENTA ACC.2.15% EPM.</v>
          </cell>
          <cell r="G116" t="str">
            <v>T-I.B.7.1              VentaActSectorPú</v>
          </cell>
          <cell r="H116">
            <v>0</v>
          </cell>
        </row>
        <row r="117">
          <cell r="A117" t="str">
            <v xml:space="preserve">0-2505/1114  /T-I.B.7.1.1          </v>
          </cell>
          <cell r="B117" t="str">
            <v xml:space="preserve">1114  </v>
          </cell>
          <cell r="C117" t="str">
            <v>0-2505</v>
          </cell>
          <cell r="D117" t="str">
            <v xml:space="preserve">T-I.B.7.1.1          </v>
          </cell>
          <cell r="E117" t="str">
            <v>1114  SRIA DE HACIENDA</v>
          </cell>
          <cell r="F117" t="str">
            <v>0-2505  VENTA ACC.2.15% EPM.</v>
          </cell>
          <cell r="G117" t="str">
            <v>T-I.B.7.1.1            VentaAccSectorPú</v>
          </cell>
          <cell r="H117">
            <v>0</v>
          </cell>
        </row>
        <row r="118">
          <cell r="A118" t="str">
            <v xml:space="preserve">0-2506/1114  /T-I.B.13.5           </v>
          </cell>
          <cell r="B118" t="str">
            <v xml:space="preserve">1114  </v>
          </cell>
          <cell r="C118" t="str">
            <v>0-2506</v>
          </cell>
          <cell r="D118" t="str">
            <v xml:space="preserve">T-I.B.13.5           </v>
          </cell>
          <cell r="E118" t="str">
            <v>1114  SRIA DE HACIENDA</v>
          </cell>
          <cell r="F118" t="str">
            <v>0-2506  FDO AGUA - COFINANCIACION</v>
          </cell>
          <cell r="G118" t="str">
            <v>T-I.B.13.5             Reintegros Otros</v>
          </cell>
          <cell r="H118">
            <v>-6150063</v>
          </cell>
        </row>
        <row r="119">
          <cell r="A119" t="str">
            <v xml:space="preserve">0-2506/1114  /T-I.B.8.2.3          </v>
          </cell>
          <cell r="B119" t="str">
            <v xml:space="preserve">1114  </v>
          </cell>
          <cell r="C119" t="str">
            <v>0-2506</v>
          </cell>
          <cell r="D119" t="str">
            <v xml:space="preserve">T-I.B.8.2.3          </v>
          </cell>
          <cell r="E119" t="str">
            <v>1114  SRIA DE HACIENDA</v>
          </cell>
          <cell r="F119" t="str">
            <v>0-2506  FDO AGUA - COFINANCIACION</v>
          </cell>
          <cell r="G119" t="str">
            <v>T-I.B.8.2.3            RendXOtrRecNoSGP</v>
          </cell>
          <cell r="H119">
            <v>0</v>
          </cell>
        </row>
        <row r="120">
          <cell r="A120" t="str">
            <v xml:space="preserve">0-2507/1114  /T-I.A.2.6.2.1.1.5    </v>
          </cell>
          <cell r="B120" t="str">
            <v xml:space="preserve">1114  </v>
          </cell>
          <cell r="C120" t="str">
            <v>0-2507</v>
          </cell>
          <cell r="D120" t="str">
            <v xml:space="preserve">T-I.A.2.6.2.1.1.5    </v>
          </cell>
          <cell r="E120" t="str">
            <v>1114  SRIA DE HACIENDA</v>
          </cell>
          <cell r="F120" t="str">
            <v>0-2507  FDO AGUA - CREDITOS</v>
          </cell>
          <cell r="G120" t="str">
            <v>T-I.A.2.6.2.1.1.5      S.G.P.AguaPotYSa</v>
          </cell>
          <cell r="H120">
            <v>0</v>
          </cell>
        </row>
        <row r="121">
          <cell r="A121" t="str">
            <v xml:space="preserve">0-2507/1114  /T-I.A.2.7.10         </v>
          </cell>
          <cell r="B121" t="str">
            <v xml:space="preserve">1114  </v>
          </cell>
          <cell r="C121" t="str">
            <v>0-2507</v>
          </cell>
          <cell r="D121" t="str">
            <v xml:space="preserve">T-I.A.2.7.10         </v>
          </cell>
          <cell r="E121" t="str">
            <v>1114  SRIA DE HACIENDA</v>
          </cell>
          <cell r="F121" t="str">
            <v>0-2507  FDO AGUA - CREDITOS</v>
          </cell>
          <cell r="G121" t="str">
            <v>T-I.A.2.7.10           OtrIngNoTrib</v>
          </cell>
          <cell r="H121">
            <v>0</v>
          </cell>
        </row>
        <row r="122">
          <cell r="A122" t="str">
            <v xml:space="preserve">0-2507/1114  /T-I.A.2.7.2.3        </v>
          </cell>
          <cell r="B122" t="str">
            <v xml:space="preserve">1114  </v>
          </cell>
          <cell r="C122" t="str">
            <v>0-2507</v>
          </cell>
          <cell r="D122" t="str">
            <v xml:space="preserve">T-I.A.2.7.2.3        </v>
          </cell>
          <cell r="E122" t="str">
            <v>1114  SRIA DE HACIENDA</v>
          </cell>
          <cell r="F122" t="str">
            <v>0-2507  FDO AGUA - CREDITOS</v>
          </cell>
          <cell r="G122" t="str">
            <v>T-I.A.2.7.2.3          OtrIngNoTMonLicL</v>
          </cell>
          <cell r="H122">
            <v>0</v>
          </cell>
        </row>
        <row r="123">
          <cell r="A123" t="str">
            <v xml:space="preserve">0-2507/1114  /T-I.A.2.7.3          </v>
          </cell>
          <cell r="B123" t="str">
            <v xml:space="preserve">1114  </v>
          </cell>
          <cell r="C123" t="str">
            <v>0-2507</v>
          </cell>
          <cell r="D123" t="str">
            <v xml:space="preserve">T-I.A.2.7.3          </v>
          </cell>
          <cell r="E123" t="str">
            <v>1114  SRIA DE HACIENDA</v>
          </cell>
          <cell r="F123" t="str">
            <v>0-2507  FDO AGUA - CREDITOS</v>
          </cell>
          <cell r="G123" t="str">
            <v>T-I.A.2.7.3            Otros</v>
          </cell>
          <cell r="H123">
            <v>0</v>
          </cell>
        </row>
        <row r="124">
          <cell r="A124" t="str">
            <v xml:space="preserve">0-2507/1114  /T-I.B.5              </v>
          </cell>
          <cell r="B124" t="str">
            <v xml:space="preserve">1114  </v>
          </cell>
          <cell r="C124" t="str">
            <v>0-2507</v>
          </cell>
          <cell r="D124" t="str">
            <v xml:space="preserve">T-I.B.5              </v>
          </cell>
          <cell r="E124" t="str">
            <v>1114  SRIA DE HACIENDA</v>
          </cell>
          <cell r="F124" t="str">
            <v>0-2507  FDO AGUA - CREDITOS</v>
          </cell>
          <cell r="G124" t="str">
            <v>T-I.B.5                RecupCarteraNoTr</v>
          </cell>
          <cell r="H124">
            <v>-180255021</v>
          </cell>
        </row>
        <row r="125">
          <cell r="A125" t="str">
            <v xml:space="preserve">0-2507/1114  /T-I.B.8.2.3          </v>
          </cell>
          <cell r="B125" t="str">
            <v xml:space="preserve">1114  </v>
          </cell>
          <cell r="C125" t="str">
            <v>0-2507</v>
          </cell>
          <cell r="D125" t="str">
            <v xml:space="preserve">T-I.B.8.2.3          </v>
          </cell>
          <cell r="E125" t="str">
            <v>1114  SRIA DE HACIENDA</v>
          </cell>
          <cell r="F125" t="str">
            <v>0-2507  FDO AGUA - CREDITOS</v>
          </cell>
          <cell r="G125" t="str">
            <v>T-I.B.8.2.3            RendXOtrRecNoSGP</v>
          </cell>
          <cell r="H125">
            <v>0</v>
          </cell>
        </row>
        <row r="126">
          <cell r="A126" t="str">
            <v xml:space="preserve">0-2512/1114  /T-I.A.2.6.1.5        </v>
          </cell>
          <cell r="B126" t="str">
            <v xml:space="preserve">1114  </v>
          </cell>
          <cell r="C126" t="str">
            <v>0-2512</v>
          </cell>
          <cell r="D126" t="str">
            <v xml:space="preserve">T-I.A.2.6.1.5        </v>
          </cell>
          <cell r="E126" t="str">
            <v>1114  SRIA DE HACIENDA</v>
          </cell>
          <cell r="F126" t="str">
            <v>0-2512  CUOT PART MES PENS</v>
          </cell>
          <cell r="G126" t="str">
            <v>T-I.A.2.6.1.5          CuotasPartesPens</v>
          </cell>
          <cell r="H126">
            <v>0</v>
          </cell>
        </row>
        <row r="127">
          <cell r="A127" t="str">
            <v xml:space="preserve">0-2513/1114  /T-I.A.2.4.10         </v>
          </cell>
          <cell r="B127" t="str">
            <v xml:space="preserve">1114  </v>
          </cell>
          <cell r="C127" t="str">
            <v>0-2513</v>
          </cell>
          <cell r="D127" t="str">
            <v xml:space="preserve">T-I.A.2.4.10         </v>
          </cell>
          <cell r="E127" t="str">
            <v>1114  SRIA DE HACIENDA</v>
          </cell>
          <cell r="F127" t="str">
            <v>0-2513  SER SEG CONT TIT MIN</v>
          </cell>
          <cell r="G127" t="str">
            <v>T-I.A.2.4.10           OtrIngrVBS NoVen</v>
          </cell>
          <cell r="H127">
            <v>-6974533</v>
          </cell>
        </row>
        <row r="128">
          <cell r="A128" t="str">
            <v xml:space="preserve">0-2520/1114  /T-I.A.1.26           </v>
          </cell>
          <cell r="B128" t="str">
            <v xml:space="preserve">1114  </v>
          </cell>
          <cell r="C128" t="str">
            <v>0-2520</v>
          </cell>
          <cell r="D128" t="str">
            <v xml:space="preserve">T-I.A.1.26           </v>
          </cell>
          <cell r="E128" t="str">
            <v>1114  SRIA DE HACIENDA</v>
          </cell>
          <cell r="F128" t="str">
            <v>0-2520  5%SOBRETASA GASOLINA</v>
          </cell>
          <cell r="G128" t="str">
            <v>T-I.A.1.26             SobretasaGasolin</v>
          </cell>
          <cell r="H128">
            <v>0</v>
          </cell>
        </row>
        <row r="129">
          <cell r="A129" t="str">
            <v xml:space="preserve">0-2611/1114  /T-I.B.13.5           </v>
          </cell>
          <cell r="B129" t="str">
            <v xml:space="preserve">1114  </v>
          </cell>
          <cell r="C129" t="str">
            <v>0-2611</v>
          </cell>
          <cell r="D129" t="str">
            <v xml:space="preserve">T-I.B.13.5           </v>
          </cell>
          <cell r="E129" t="str">
            <v>1114  SRIA DE HACIENDA</v>
          </cell>
          <cell r="F129" t="str">
            <v>0-2611  RENT CED DIFER L643</v>
          </cell>
          <cell r="G129" t="str">
            <v>T-I.B.13.5             Reintegros Otros</v>
          </cell>
          <cell r="H129">
            <v>-14653000</v>
          </cell>
        </row>
        <row r="130">
          <cell r="A130" t="str">
            <v>0-3010/1114  /T-I.A.2.6.2.1.1.1.1.1</v>
          </cell>
          <cell r="B130" t="str">
            <v xml:space="preserve">1114  </v>
          </cell>
          <cell r="C130" t="str">
            <v>0-3010</v>
          </cell>
          <cell r="D130" t="str">
            <v>T-I.A.2.6.2.1.1.1.1.1</v>
          </cell>
          <cell r="E130" t="str">
            <v>1114  SRIA DE HACIENDA</v>
          </cell>
          <cell r="F130" t="str">
            <v>0-3010  SGP - EDUCACION</v>
          </cell>
          <cell r="G130" t="str">
            <v>T-I.A.2.6.2.1.1.1.1.1  S.G.P.EducPobAte</v>
          </cell>
          <cell r="H130">
            <v>-105415100616</v>
          </cell>
        </row>
        <row r="131">
          <cell r="A131" t="str">
            <v xml:space="preserve">0-3010/1114  /T-I.A.2.6.2.1.1.1.2  </v>
          </cell>
          <cell r="B131" t="str">
            <v xml:space="preserve">1114  </v>
          </cell>
          <cell r="C131" t="str">
            <v>0-3010</v>
          </cell>
          <cell r="D131" t="str">
            <v xml:space="preserve">T-I.A.2.6.2.1.1.1.2  </v>
          </cell>
          <cell r="E131" t="str">
            <v>1114  SRIA DE HACIENDA</v>
          </cell>
          <cell r="F131" t="str">
            <v>0-3010  SGP - EDUCACION</v>
          </cell>
          <cell r="G131" t="str">
            <v>T-I.A.2.6.2.1.1.1.2    S.G.P.EducPobAte</v>
          </cell>
          <cell r="H131">
            <v>-2176933587</v>
          </cell>
        </row>
        <row r="132">
          <cell r="A132" t="str">
            <v xml:space="preserve">0-3010/1114  /T-I.B.13             </v>
          </cell>
          <cell r="B132" t="str">
            <v xml:space="preserve">1114  </v>
          </cell>
          <cell r="C132" t="str">
            <v>0-3010</v>
          </cell>
          <cell r="D132" t="str">
            <v xml:space="preserve">T-I.B.13             </v>
          </cell>
          <cell r="E132" t="str">
            <v>1114  SRIA DE HACIENDA</v>
          </cell>
          <cell r="F132" t="str">
            <v>0-3010  SGP - EDUCACION</v>
          </cell>
          <cell r="G132" t="str">
            <v>T-I.B.13               Reintegros</v>
          </cell>
          <cell r="H132">
            <v>0</v>
          </cell>
        </row>
        <row r="133">
          <cell r="A133" t="str">
            <v xml:space="preserve">0-3010/1114  /T-I.B.13.5           </v>
          </cell>
          <cell r="B133" t="str">
            <v xml:space="preserve">1114  </v>
          </cell>
          <cell r="C133" t="str">
            <v>0-3010</v>
          </cell>
          <cell r="D133" t="str">
            <v xml:space="preserve">T-I.B.13.5           </v>
          </cell>
          <cell r="E133" t="str">
            <v>1114  SRIA DE HACIENDA</v>
          </cell>
          <cell r="F133" t="str">
            <v>0-3010  SGP - EDUCACION</v>
          </cell>
          <cell r="G133" t="str">
            <v>T-I.B.13.5             Reintegros Otros</v>
          </cell>
          <cell r="H133">
            <v>-35560329</v>
          </cell>
        </row>
        <row r="134">
          <cell r="A134" t="str">
            <v xml:space="preserve">0-3010/1114  /T-I.B.6.3.2.1.1      </v>
          </cell>
          <cell r="B134" t="str">
            <v xml:space="preserve">1114  </v>
          </cell>
          <cell r="C134" t="str">
            <v>0-3010</v>
          </cell>
          <cell r="D134" t="str">
            <v xml:space="preserve">T-I.B.6.3.2.1.1      </v>
          </cell>
          <cell r="E134" t="str">
            <v>1114  SRIA DE HACIENDA</v>
          </cell>
          <cell r="F134" t="str">
            <v>0-3010  SGP - EDUCACION</v>
          </cell>
          <cell r="G134" t="str">
            <v>T-I.B.6.3.2.1.1        RESP SGP Educaci</v>
          </cell>
          <cell r="H134">
            <v>0</v>
          </cell>
        </row>
        <row r="135">
          <cell r="A135" t="str">
            <v xml:space="preserve">0-3010/1114  /T-I.B.8.2.1.1        </v>
          </cell>
          <cell r="B135" t="str">
            <v xml:space="preserve">1114  </v>
          </cell>
          <cell r="C135" t="str">
            <v>0-3010</v>
          </cell>
          <cell r="D135" t="str">
            <v xml:space="preserve">T-I.B.8.2.1.1        </v>
          </cell>
          <cell r="E135" t="str">
            <v>1114  SRIA DE HACIENDA</v>
          </cell>
          <cell r="F135" t="str">
            <v>0-3010  SGP - EDUCACION</v>
          </cell>
          <cell r="G135" t="str">
            <v>T-I.B.8.2.1.1          RendXSGP Educaci</v>
          </cell>
          <cell r="H135">
            <v>-1158632653</v>
          </cell>
        </row>
        <row r="136">
          <cell r="A136" t="str">
            <v xml:space="preserve">0-3010/1114  /T-I.B.8.2.3          </v>
          </cell>
          <cell r="B136" t="str">
            <v xml:space="preserve">1114  </v>
          </cell>
          <cell r="C136" t="str">
            <v>0-3010</v>
          </cell>
          <cell r="D136" t="str">
            <v xml:space="preserve">T-I.B.8.2.3          </v>
          </cell>
          <cell r="E136" t="str">
            <v>1114  SRIA DE HACIENDA</v>
          </cell>
          <cell r="F136" t="str">
            <v>0-3010  SGP - EDUCACION</v>
          </cell>
          <cell r="G136" t="str">
            <v>T-I.B.8.2.3            RendXOtrRecNoSGP</v>
          </cell>
          <cell r="H136">
            <v>0</v>
          </cell>
        </row>
        <row r="137">
          <cell r="A137" t="str">
            <v xml:space="preserve">0-3020/1114  /T-I.B.8.2.3          </v>
          </cell>
          <cell r="B137" t="str">
            <v xml:space="preserve">1114  </v>
          </cell>
          <cell r="C137" t="str">
            <v>0-3020</v>
          </cell>
          <cell r="D137" t="str">
            <v xml:space="preserve">T-I.B.8.2.3          </v>
          </cell>
          <cell r="E137" t="str">
            <v>1114  SRIA DE HACIENDA</v>
          </cell>
          <cell r="F137" t="str">
            <v>0-3020  SITUADO FISCAL EDUC</v>
          </cell>
          <cell r="G137" t="str">
            <v>T-I.B.8.2.3            RendXOtrRecNoSGP</v>
          </cell>
          <cell r="H137">
            <v>0</v>
          </cell>
        </row>
        <row r="138">
          <cell r="A138" t="str">
            <v xml:space="preserve">0-3040/1114  /T-I.A.2.6.2.1.1.5    </v>
          </cell>
          <cell r="B138" t="str">
            <v xml:space="preserve">1114  </v>
          </cell>
          <cell r="C138" t="str">
            <v>0-3040</v>
          </cell>
          <cell r="D138" t="str">
            <v xml:space="preserve">T-I.A.2.6.2.1.1.5    </v>
          </cell>
          <cell r="E138" t="str">
            <v>1114  SRIA DE HACIENDA</v>
          </cell>
          <cell r="F138" t="str">
            <v>0-3040  SGP AGUA POTABLE  YS</v>
          </cell>
          <cell r="G138" t="str">
            <v>T-I.A.2.6.2.1.1.5      S.G.P.AguaPotYSa</v>
          </cell>
          <cell r="H138">
            <v>0</v>
          </cell>
        </row>
        <row r="139">
          <cell r="A139" t="str">
            <v xml:space="preserve">0-3040/1114  /T-I.B.8.2.1.5        </v>
          </cell>
          <cell r="B139" t="str">
            <v xml:space="preserve">1114  </v>
          </cell>
          <cell r="C139" t="str">
            <v>0-3040</v>
          </cell>
          <cell r="D139" t="str">
            <v xml:space="preserve">T-I.B.8.2.1.5        </v>
          </cell>
          <cell r="E139" t="str">
            <v>1114  SRIA DE HACIENDA</v>
          </cell>
          <cell r="F139" t="str">
            <v>0-3040  SGP AGUA POTABLE  YS</v>
          </cell>
          <cell r="G139" t="str">
            <v>T-I.B.8.2.1.5          RendXSGPAguaPota</v>
          </cell>
          <cell r="H139">
            <v>0</v>
          </cell>
        </row>
        <row r="140">
          <cell r="A140" t="str">
            <v xml:space="preserve">0-3041/1114  /T-I.A.2.6.2.1.1.5    </v>
          </cell>
          <cell r="B140" t="str">
            <v xml:space="preserve">1114  </v>
          </cell>
          <cell r="C140" t="str">
            <v>0-3041</v>
          </cell>
          <cell r="D140" t="str">
            <v xml:space="preserve">T-I.A.2.6.2.1.1.5    </v>
          </cell>
          <cell r="E140" t="str">
            <v>1114  SRIA DE HACIENDA</v>
          </cell>
          <cell r="F140" t="str">
            <v>0-3041  SGP-MUNICIPIOS DESCERTIFICADOS</v>
          </cell>
          <cell r="G140" t="str">
            <v>T-I.A.2.6.2.1.1.5      S.G.P.AguaPotYSa</v>
          </cell>
          <cell r="H140">
            <v>-78490267</v>
          </cell>
        </row>
        <row r="141">
          <cell r="A141" t="str">
            <v xml:space="preserve">0-3041/1114  /T-I.B.6.2.1.2.3      </v>
          </cell>
          <cell r="B141" t="str">
            <v xml:space="preserve">1114  </v>
          </cell>
          <cell r="C141" t="str">
            <v>0-3041</v>
          </cell>
          <cell r="D141" t="str">
            <v xml:space="preserve">T-I.B.6.2.1.2.3      </v>
          </cell>
          <cell r="E141" t="str">
            <v>1114  SRIA DE HACIENDA</v>
          </cell>
          <cell r="F141" t="str">
            <v>0-3041  SGP-MUNICIPIOS DESCERTIFICADOS</v>
          </cell>
          <cell r="G141" t="str">
            <v>T-I.B.6.2.1.2.3        OtrRecSFVA FInvN</v>
          </cell>
          <cell r="H141">
            <v>0</v>
          </cell>
        </row>
        <row r="142">
          <cell r="A142" t="str">
            <v xml:space="preserve">0-3041/1114  /T-I.B.6.3.2.1.5      </v>
          </cell>
          <cell r="B142" t="str">
            <v xml:space="preserve">1114  </v>
          </cell>
          <cell r="C142" t="str">
            <v>0-3041</v>
          </cell>
          <cell r="D142" t="str">
            <v xml:space="preserve">T-I.B.6.3.2.1.5      </v>
          </cell>
          <cell r="E142" t="str">
            <v>1114  SRIA DE HACIENDA</v>
          </cell>
          <cell r="F142" t="str">
            <v>0-3041  SGP-MUNICIPIOS DESCERTIFICADOS</v>
          </cell>
          <cell r="G142" t="str">
            <v>T-I.B.6.3.2.1.5        RESP SGP AguaPot</v>
          </cell>
          <cell r="H142">
            <v>0</v>
          </cell>
        </row>
        <row r="143">
          <cell r="A143" t="str">
            <v xml:space="preserve">0-3101/1114  /T-I.A.2.6.2.1.7.1    </v>
          </cell>
          <cell r="B143" t="str">
            <v xml:space="preserve">1114  </v>
          </cell>
          <cell r="C143" t="str">
            <v>0-3101</v>
          </cell>
          <cell r="D143" t="str">
            <v xml:space="preserve">T-I.A.2.6.2.1.7.1    </v>
          </cell>
          <cell r="E143" t="str">
            <v>1114  SRIA DE HACIENDA</v>
          </cell>
          <cell r="F143" t="str">
            <v>0-3101  REGALIAS PETORLIFERAS</v>
          </cell>
          <cell r="G143" t="str">
            <v>T-I.A.2.6.2.1.7.1      RegalHidrocPetro</v>
          </cell>
          <cell r="H143">
            <v>0</v>
          </cell>
        </row>
        <row r="144">
          <cell r="A144" t="str">
            <v xml:space="preserve">0-3101/1114  /T-I.B.13.5           </v>
          </cell>
          <cell r="B144" t="str">
            <v xml:space="preserve">1114  </v>
          </cell>
          <cell r="C144" t="str">
            <v>0-3101</v>
          </cell>
          <cell r="D144" t="str">
            <v xml:space="preserve">T-I.B.13.5           </v>
          </cell>
          <cell r="E144" t="str">
            <v>1114  SRIA DE HACIENDA</v>
          </cell>
          <cell r="F144" t="str">
            <v>0-3101  REGALIAS PETORLIFERAS</v>
          </cell>
          <cell r="G144" t="str">
            <v>T-I.B.13.5             Reintegros Otros</v>
          </cell>
          <cell r="H144">
            <v>0</v>
          </cell>
        </row>
        <row r="145">
          <cell r="A145" t="str">
            <v xml:space="preserve">0-3101/1114  /T-I.B.6.3.2.2        </v>
          </cell>
          <cell r="B145" t="str">
            <v xml:space="preserve">1114  </v>
          </cell>
          <cell r="C145" t="str">
            <v>0-3101</v>
          </cell>
          <cell r="D145" t="str">
            <v xml:space="preserve">T-I.B.6.3.2.2        </v>
          </cell>
          <cell r="E145" t="str">
            <v>1114  SRIA DE HACIENDA</v>
          </cell>
          <cell r="F145" t="str">
            <v>0-3101  REGALIAS PETORLIFERAS</v>
          </cell>
          <cell r="G145" t="str">
            <v>T-I.B.6.3.2.2          RESP RegalYCompe</v>
          </cell>
          <cell r="H145">
            <v>0</v>
          </cell>
        </row>
        <row r="146">
          <cell r="A146" t="str">
            <v xml:space="preserve">0-3101/1114  /T-I.B.8.2.2          </v>
          </cell>
          <cell r="B146" t="str">
            <v xml:space="preserve">1114  </v>
          </cell>
          <cell r="C146" t="str">
            <v>0-3101</v>
          </cell>
          <cell r="D146" t="str">
            <v xml:space="preserve">T-I.B.8.2.2          </v>
          </cell>
          <cell r="E146" t="str">
            <v>1114  SRIA DE HACIENDA</v>
          </cell>
          <cell r="F146" t="str">
            <v>0-3101  REGALIAS PETORLIFERAS</v>
          </cell>
          <cell r="G146" t="str">
            <v>T-I.B.8.2.2            RendXRegalYCompe</v>
          </cell>
          <cell r="H146">
            <v>0</v>
          </cell>
        </row>
        <row r="147">
          <cell r="A147" t="str">
            <v xml:space="preserve">0-3102/1114  /T-I.A.2.6.2.1.7.2    </v>
          </cell>
          <cell r="B147" t="str">
            <v xml:space="preserve">1114  </v>
          </cell>
          <cell r="C147" t="str">
            <v>0-3102</v>
          </cell>
          <cell r="D147" t="str">
            <v xml:space="preserve">T-I.A.2.6.2.1.7.2    </v>
          </cell>
          <cell r="E147" t="str">
            <v>1114  SRIA DE HACIENDA</v>
          </cell>
          <cell r="F147" t="str">
            <v>0-3102  REGALIAS CARBON</v>
          </cell>
          <cell r="G147" t="str">
            <v>T-I.A.2.6.2.1.7.2      Regalías por car</v>
          </cell>
          <cell r="H147">
            <v>0</v>
          </cell>
        </row>
        <row r="148">
          <cell r="A148" t="str">
            <v xml:space="preserve">0-3102/1114  /T-I.B.8.2.2          </v>
          </cell>
          <cell r="B148" t="str">
            <v xml:space="preserve">1114  </v>
          </cell>
          <cell r="C148" t="str">
            <v>0-3102</v>
          </cell>
          <cell r="D148" t="str">
            <v xml:space="preserve">T-I.B.8.2.2          </v>
          </cell>
          <cell r="E148" t="str">
            <v>1114  SRIA DE HACIENDA</v>
          </cell>
          <cell r="F148" t="str">
            <v>0-3102  REGALIAS CARBON</v>
          </cell>
          <cell r="G148" t="str">
            <v>T-I.B.8.2.2            RendXRegalYCompe</v>
          </cell>
          <cell r="H148">
            <v>0</v>
          </cell>
        </row>
        <row r="149">
          <cell r="A149" t="str">
            <v xml:space="preserve">0-3109/1114  /T-I.A.2.6.2.1.7.4    </v>
          </cell>
          <cell r="B149" t="str">
            <v xml:space="preserve">1114  </v>
          </cell>
          <cell r="C149" t="str">
            <v>0-3109</v>
          </cell>
          <cell r="D149" t="str">
            <v xml:space="preserve">T-I.A.2.6.2.1.7.4    </v>
          </cell>
          <cell r="E149" t="str">
            <v>1114  SRIA DE HACIENDA</v>
          </cell>
          <cell r="F149" t="str">
            <v>0-3109  REG DIF PETR Y CARBO</v>
          </cell>
          <cell r="G149" t="str">
            <v>T-I.A.2.6.2.1.7.4      RegalOroPlataPie</v>
          </cell>
          <cell r="H149">
            <v>0</v>
          </cell>
        </row>
        <row r="150">
          <cell r="A150" t="str">
            <v xml:space="preserve">0-3109/1114  /T-I.A.2.6.2.1.7.5    </v>
          </cell>
          <cell r="B150" t="str">
            <v xml:space="preserve">1114  </v>
          </cell>
          <cell r="C150" t="str">
            <v>0-3109</v>
          </cell>
          <cell r="D150" t="str">
            <v xml:space="preserve">T-I.A.2.6.2.1.7.5    </v>
          </cell>
          <cell r="E150" t="str">
            <v>1114  SRIA DE HACIENDA</v>
          </cell>
          <cell r="F150" t="str">
            <v>0-3109  REG DIF PETR Y CARBO</v>
          </cell>
          <cell r="G150" t="str">
            <v>T-I.A.2.6.2.1.7.5      RegalCalizYMinNM</v>
          </cell>
          <cell r="H150">
            <v>0</v>
          </cell>
        </row>
        <row r="151">
          <cell r="A151" t="str">
            <v xml:space="preserve">0-3109/1114  /T-I.B.13.5           </v>
          </cell>
          <cell r="B151" t="str">
            <v xml:space="preserve">1114  </v>
          </cell>
          <cell r="C151" t="str">
            <v>0-3109</v>
          </cell>
          <cell r="D151" t="str">
            <v xml:space="preserve">T-I.B.13.5           </v>
          </cell>
          <cell r="E151" t="str">
            <v>1114  SRIA DE HACIENDA</v>
          </cell>
          <cell r="F151" t="str">
            <v>0-3109  REG DIF PETR Y CARBO</v>
          </cell>
          <cell r="G151" t="str">
            <v>T-I.B.13.5             Reintegros Otros</v>
          </cell>
          <cell r="H151">
            <v>0</v>
          </cell>
        </row>
        <row r="152">
          <cell r="A152" t="str">
            <v xml:space="preserve">0-3109/1114  /T-I.B.6.3.2.2        </v>
          </cell>
          <cell r="B152" t="str">
            <v xml:space="preserve">1114  </v>
          </cell>
          <cell r="C152" t="str">
            <v>0-3109</v>
          </cell>
          <cell r="D152" t="str">
            <v xml:space="preserve">T-I.B.6.3.2.2        </v>
          </cell>
          <cell r="E152" t="str">
            <v>1114  SRIA DE HACIENDA</v>
          </cell>
          <cell r="F152" t="str">
            <v>0-3109  REG DIF PETR Y CARBO</v>
          </cell>
          <cell r="G152" t="str">
            <v>T-I.B.6.3.2.2          RESP RegalYCompe</v>
          </cell>
          <cell r="H152">
            <v>0</v>
          </cell>
        </row>
        <row r="153">
          <cell r="A153" t="str">
            <v xml:space="preserve">0-3109/1114  /T-I.B.8.2.2          </v>
          </cell>
          <cell r="B153" t="str">
            <v xml:space="preserve">1114  </v>
          </cell>
          <cell r="C153" t="str">
            <v>0-3109</v>
          </cell>
          <cell r="D153" t="str">
            <v xml:space="preserve">T-I.B.8.2.2          </v>
          </cell>
          <cell r="E153" t="str">
            <v>1114  SRIA DE HACIENDA</v>
          </cell>
          <cell r="F153" t="str">
            <v>0-3109  REG DIF PETR Y CARBO</v>
          </cell>
          <cell r="G153" t="str">
            <v>T-I.B.8.2.2            RendXRegalYCompe</v>
          </cell>
          <cell r="H153">
            <v>0</v>
          </cell>
        </row>
        <row r="154">
          <cell r="A154" t="str">
            <v xml:space="preserve">0-3120/1114  /T-I.A.2.6.2.1.6      </v>
          </cell>
          <cell r="B154" t="str">
            <v xml:space="preserve">1114  </v>
          </cell>
          <cell r="C154" t="str">
            <v>0-3120</v>
          </cell>
          <cell r="D154" t="str">
            <v xml:space="preserve">T-I.A.2.6.2.1.6      </v>
          </cell>
          <cell r="E154" t="str">
            <v>1114  SRIA DE HACIENDA</v>
          </cell>
          <cell r="F154" t="str">
            <v>0-3120  SOBRETASA Al ACPM</v>
          </cell>
          <cell r="G154" t="str">
            <v>T-I.A.2.6.2.1.6        Sobretasa al ACP</v>
          </cell>
          <cell r="H154">
            <v>-2591662622</v>
          </cell>
        </row>
        <row r="155">
          <cell r="A155" t="str">
            <v xml:space="preserve">0-3120/1114  /T-I.B.13.5           </v>
          </cell>
          <cell r="B155" t="str">
            <v xml:space="preserve">1114  </v>
          </cell>
          <cell r="C155" t="str">
            <v>0-3120</v>
          </cell>
          <cell r="D155" t="str">
            <v xml:space="preserve">T-I.B.13.5           </v>
          </cell>
          <cell r="E155" t="str">
            <v>1114  SRIA DE HACIENDA</v>
          </cell>
          <cell r="F155" t="str">
            <v>0-3120  SOBRETASA Al ACPM</v>
          </cell>
          <cell r="G155" t="str">
            <v>T-I.B.13.5             Reintegros Otros</v>
          </cell>
          <cell r="H155">
            <v>0</v>
          </cell>
        </row>
        <row r="156">
          <cell r="A156" t="str">
            <v xml:space="preserve">0-3120/1114  /T-I.B.6.3.2.3        </v>
          </cell>
          <cell r="B156" t="str">
            <v xml:space="preserve">1114  </v>
          </cell>
          <cell r="C156" t="str">
            <v>0-3120</v>
          </cell>
          <cell r="D156" t="str">
            <v xml:space="preserve">T-I.B.6.3.2.3        </v>
          </cell>
          <cell r="E156" t="str">
            <v>1114  SRIA DE HACIENDA</v>
          </cell>
          <cell r="F156" t="str">
            <v>0-3120  SOBRETASA Al ACPM</v>
          </cell>
          <cell r="G156" t="str">
            <v>T-I.B.6.3.2.3          OtrRecRESP FInvN</v>
          </cell>
          <cell r="H156">
            <v>0</v>
          </cell>
        </row>
        <row r="157">
          <cell r="A157" t="str">
            <v xml:space="preserve">0-3131/1114  /T-I.A.2.6.2.1.5      </v>
          </cell>
          <cell r="B157" t="str">
            <v xml:space="preserve">1114  </v>
          </cell>
          <cell r="C157" t="str">
            <v>0-3131</v>
          </cell>
          <cell r="D157" t="str">
            <v xml:space="preserve">T-I.A.2.6.2.1.5      </v>
          </cell>
          <cell r="E157" t="str">
            <v>1114  SRIA DE HACIENDA</v>
          </cell>
          <cell r="F157" t="str">
            <v>0-3131  IVA CEDIDO TEL CELUL</v>
          </cell>
          <cell r="G157" t="str">
            <v>T-I.A.2.6.2.1.5        IVA TelefoníaCel</v>
          </cell>
          <cell r="H157">
            <v>0</v>
          </cell>
        </row>
        <row r="158">
          <cell r="A158" t="str">
            <v xml:space="preserve">0-3141/1114  /T-I.A.1.15.2         </v>
          </cell>
          <cell r="B158" t="str">
            <v xml:space="preserve">1114  </v>
          </cell>
          <cell r="C158" t="str">
            <v>0-3141</v>
          </cell>
          <cell r="D158" t="str">
            <v xml:space="preserve">T-I.A.1.15.2         </v>
          </cell>
          <cell r="E158" t="str">
            <v>1114  SRIA DE HACIENDA</v>
          </cell>
          <cell r="F158" t="str">
            <v>0-3141  IVA CEDIDO LIC DPTES</v>
          </cell>
          <cell r="G158" t="str">
            <v>T-I.A.1.15.2           IVALicoVinosApeD</v>
          </cell>
          <cell r="H158">
            <v>-328360992</v>
          </cell>
        </row>
        <row r="159">
          <cell r="A159" t="str">
            <v xml:space="preserve">0-4598/1114  /T-I.A.2.6.2.1.8.3    </v>
          </cell>
          <cell r="B159" t="str">
            <v xml:space="preserve">1114  </v>
          </cell>
          <cell r="C159" t="str">
            <v>0-4598</v>
          </cell>
          <cell r="D159" t="str">
            <v xml:space="preserve">T-I.A.2.6.2.1.8.3    </v>
          </cell>
          <cell r="E159" t="str">
            <v>1114  SRIA DE HACIENDA</v>
          </cell>
          <cell r="F159" t="str">
            <v>0-4598  DELEGACION MINMINAS</v>
          </cell>
          <cell r="G159" t="str">
            <v>T-I.A.2.6.2.1.8.3      OtrTranfInvNalOt</v>
          </cell>
          <cell r="H159">
            <v>-1296163457</v>
          </cell>
        </row>
        <row r="160">
          <cell r="A160" t="str">
            <v xml:space="preserve">0-4598/1114  /T-I.B.13.5           </v>
          </cell>
          <cell r="B160" t="str">
            <v xml:space="preserve">1114  </v>
          </cell>
          <cell r="C160" t="str">
            <v>0-4598</v>
          </cell>
          <cell r="D160" t="str">
            <v xml:space="preserve">T-I.B.13.5           </v>
          </cell>
          <cell r="E160" t="str">
            <v>1114  SRIA DE HACIENDA</v>
          </cell>
          <cell r="F160" t="str">
            <v>0-4598  DELEGACION MINMINAS</v>
          </cell>
          <cell r="G160" t="str">
            <v>T-I.B.13.5             Reintegros Otros</v>
          </cell>
          <cell r="H160">
            <v>0</v>
          </cell>
        </row>
        <row r="161">
          <cell r="A161" t="str">
            <v xml:space="preserve">0-4598/1114  /T-I.B.6.3.2.3        </v>
          </cell>
          <cell r="B161" t="str">
            <v xml:space="preserve">1114  </v>
          </cell>
          <cell r="C161" t="str">
            <v>0-4598</v>
          </cell>
          <cell r="D161" t="str">
            <v xml:space="preserve">T-I.B.6.3.2.3        </v>
          </cell>
          <cell r="E161" t="str">
            <v>1114  SRIA DE HACIENDA</v>
          </cell>
          <cell r="F161" t="str">
            <v>0-4598  DELEGACION MINMINAS</v>
          </cell>
          <cell r="G161" t="str">
            <v>T-I.B.6.3.2.3          OtrRecRESP FInvN</v>
          </cell>
          <cell r="H161">
            <v>0</v>
          </cell>
        </row>
        <row r="162">
          <cell r="A162" t="str">
            <v xml:space="preserve">0-4598/1114  /T-I.B.8.1.3          </v>
          </cell>
          <cell r="B162" t="str">
            <v xml:space="preserve">1114  </v>
          </cell>
          <cell r="C162" t="str">
            <v>0-4598</v>
          </cell>
          <cell r="D162" t="str">
            <v xml:space="preserve">T-I.B.8.1.3          </v>
          </cell>
          <cell r="E162" t="str">
            <v>1114  SRIA DE HACIENDA</v>
          </cell>
          <cell r="F162" t="str">
            <v>0-4598  DELEGACION MINMINAS</v>
          </cell>
          <cell r="G162" t="str">
            <v>T-I.B.8.1.3            RendXLibreDestNO</v>
          </cell>
          <cell r="H162">
            <v>0</v>
          </cell>
        </row>
        <row r="163">
          <cell r="A163" t="str">
            <v xml:space="preserve">0-4598/1114  /T-I.B.8.2.3          </v>
          </cell>
          <cell r="B163" t="str">
            <v xml:space="preserve">1114  </v>
          </cell>
          <cell r="C163" t="str">
            <v>0-4598</v>
          </cell>
          <cell r="D163" t="str">
            <v xml:space="preserve">T-I.B.8.2.3          </v>
          </cell>
          <cell r="E163" t="str">
            <v>1114  SRIA DE HACIENDA</v>
          </cell>
          <cell r="F163" t="str">
            <v>0-4598  DELEGACION MINMINAS</v>
          </cell>
          <cell r="G163" t="str">
            <v>T-I.B.8.2.3            RendXOtrRecNoSGP</v>
          </cell>
          <cell r="H163">
            <v>0</v>
          </cell>
        </row>
        <row r="164">
          <cell r="A164" t="str">
            <v xml:space="preserve">0-4657/1114  /T-I.B.13.5           </v>
          </cell>
          <cell r="B164" t="str">
            <v xml:space="preserve">1114  </v>
          </cell>
          <cell r="C164" t="str">
            <v>0-4657</v>
          </cell>
          <cell r="D164" t="str">
            <v xml:space="preserve">T-I.B.13.5           </v>
          </cell>
          <cell r="E164" t="str">
            <v>1114  SRIA DE HACIENDA</v>
          </cell>
          <cell r="F164" t="str">
            <v>0-4657  CVN 039/04MIN Y ENER</v>
          </cell>
          <cell r="G164" t="str">
            <v>T-I.B.13.5             Reintegros Otros</v>
          </cell>
          <cell r="H164">
            <v>0</v>
          </cell>
        </row>
        <row r="165">
          <cell r="A165" t="str">
            <v xml:space="preserve">0-4681/1114  /T-I.B.13.5           </v>
          </cell>
          <cell r="B165" t="str">
            <v xml:space="preserve">1114  </v>
          </cell>
          <cell r="C165" t="str">
            <v>0-4681</v>
          </cell>
          <cell r="D165" t="str">
            <v xml:space="preserve">T-I.B.13.5           </v>
          </cell>
          <cell r="E165" t="str">
            <v>1114  SRIA DE HACIENDA</v>
          </cell>
          <cell r="F165" t="str">
            <v>0-4681  CNV ATN/JF-10005-CO</v>
          </cell>
          <cell r="G165" t="str">
            <v>T-I.B.13.5             Reintegros Otros</v>
          </cell>
          <cell r="H165">
            <v>0</v>
          </cell>
        </row>
        <row r="166">
          <cell r="A166" t="str">
            <v xml:space="preserve">0-4681/1114  /T-I.B.8.2.3          </v>
          </cell>
          <cell r="B166" t="str">
            <v xml:space="preserve">1114  </v>
          </cell>
          <cell r="C166" t="str">
            <v>0-4681</v>
          </cell>
          <cell r="D166" t="str">
            <v xml:space="preserve">T-I.B.8.2.3          </v>
          </cell>
          <cell r="E166" t="str">
            <v>1114  SRIA DE HACIENDA</v>
          </cell>
          <cell r="F166" t="str">
            <v>0-4681  CNV ATN/JF-10005-CO</v>
          </cell>
          <cell r="G166" t="str">
            <v>T-I.B.8.2.3            RendXOtrRecNoSGP</v>
          </cell>
          <cell r="H166">
            <v>0</v>
          </cell>
        </row>
        <row r="167">
          <cell r="A167" t="str">
            <v xml:space="preserve">0-4681/1114  /T-I.B.9.7            </v>
          </cell>
          <cell r="B167" t="str">
            <v xml:space="preserve">1114  </v>
          </cell>
          <cell r="C167" t="str">
            <v>0-4681</v>
          </cell>
          <cell r="D167" t="str">
            <v xml:space="preserve">T-I.B.9.7            </v>
          </cell>
          <cell r="E167" t="str">
            <v>1114  SRIA DE HACIENDA</v>
          </cell>
          <cell r="F167" t="str">
            <v>0-4681  CNV ATN/JF-10005-CO</v>
          </cell>
          <cell r="G167" t="str">
            <v>T-I.B.9.7              DonacDelRestoMun</v>
          </cell>
          <cell r="H167">
            <v>0</v>
          </cell>
        </row>
        <row r="168">
          <cell r="A168" t="str">
            <v xml:space="preserve">0-4682/1114  /T-I.B.8.2.3          </v>
          </cell>
          <cell r="B168" t="str">
            <v xml:space="preserve">1114  </v>
          </cell>
          <cell r="C168" t="str">
            <v>0-4682</v>
          </cell>
          <cell r="D168" t="str">
            <v xml:space="preserve">T-I.B.8.2.3          </v>
          </cell>
          <cell r="E168" t="str">
            <v>1114  SRIA DE HACIENDA</v>
          </cell>
          <cell r="F168" t="str">
            <v>0-4682  CNV ATN/JC-10006-CO</v>
          </cell>
          <cell r="G168" t="str">
            <v>T-I.B.8.2.3            RendXOtrRecNoSGP</v>
          </cell>
          <cell r="H168">
            <v>0</v>
          </cell>
        </row>
        <row r="169">
          <cell r="A169" t="str">
            <v xml:space="preserve">0-4682/1114  /T-I.B.9.7            </v>
          </cell>
          <cell r="B169" t="str">
            <v xml:space="preserve">1114  </v>
          </cell>
          <cell r="C169" t="str">
            <v>0-4682</v>
          </cell>
          <cell r="D169" t="str">
            <v xml:space="preserve">T-I.B.9.7            </v>
          </cell>
          <cell r="E169" t="str">
            <v>1114  SRIA DE HACIENDA</v>
          </cell>
          <cell r="F169" t="str">
            <v>0-4682  CNV ATN/JC-10006-CO</v>
          </cell>
          <cell r="G169" t="str">
            <v>T-I.B.9.7              DonacDelRestoMun</v>
          </cell>
          <cell r="H169">
            <v>0</v>
          </cell>
        </row>
        <row r="170">
          <cell r="A170" t="str">
            <v xml:space="preserve">0-4687/1114  /T-I.B.9              </v>
          </cell>
          <cell r="B170" t="str">
            <v xml:space="preserve">1114  </v>
          </cell>
          <cell r="C170" t="str">
            <v>0-4687</v>
          </cell>
          <cell r="D170" t="str">
            <v xml:space="preserve">T-I.B.9              </v>
          </cell>
          <cell r="E170" t="str">
            <v>1114  SRIA DE HACIENDA</v>
          </cell>
          <cell r="F170" t="str">
            <v>0-4687  COOP TEC ATN/KP 1008</v>
          </cell>
          <cell r="G170" t="str">
            <v>T-I.B.9                Donaciones</v>
          </cell>
          <cell r="H170">
            <v>-328249</v>
          </cell>
        </row>
        <row r="171">
          <cell r="A171" t="str">
            <v xml:space="preserve">0-4687/1114  /T-I.B.9.7            </v>
          </cell>
          <cell r="B171" t="str">
            <v xml:space="preserve">1114  </v>
          </cell>
          <cell r="C171" t="str">
            <v>0-4687</v>
          </cell>
          <cell r="D171" t="str">
            <v xml:space="preserve">T-I.B.9.7            </v>
          </cell>
          <cell r="E171" t="str">
            <v>1114  SRIA DE HACIENDA</v>
          </cell>
          <cell r="F171" t="str">
            <v>0-4687  COOP TEC ATN/KP 1008</v>
          </cell>
          <cell r="G171" t="str">
            <v>T-I.B.9.7              DonacDelRestoMun</v>
          </cell>
          <cell r="H171">
            <v>0</v>
          </cell>
        </row>
        <row r="172">
          <cell r="A172" t="str">
            <v xml:space="preserve">0-4692/1114  /T-I.B.13.5           </v>
          </cell>
          <cell r="B172" t="str">
            <v xml:space="preserve">1114  </v>
          </cell>
          <cell r="C172" t="str">
            <v>0-4692</v>
          </cell>
          <cell r="D172" t="str">
            <v xml:space="preserve">T-I.B.13.5           </v>
          </cell>
          <cell r="E172" t="str">
            <v>1114  SRIA DE HACIENDA</v>
          </cell>
          <cell r="F172" t="str">
            <v>0-4692  CNV143 /07MIN AMBENT</v>
          </cell>
          <cell r="G172" t="str">
            <v>T-I.B.13.5             Reintegros Otros</v>
          </cell>
          <cell r="H172">
            <v>0</v>
          </cell>
        </row>
        <row r="173">
          <cell r="A173" t="str">
            <v xml:space="preserve">0-4698/1114  /T-I.B.2.1            </v>
          </cell>
          <cell r="B173" t="str">
            <v xml:space="preserve">1114  </v>
          </cell>
          <cell r="C173" t="str">
            <v>0-4698</v>
          </cell>
          <cell r="D173" t="str">
            <v xml:space="preserve">T-I.B.2.1            </v>
          </cell>
          <cell r="E173" t="str">
            <v>1114  SRIA DE HACIENDA</v>
          </cell>
          <cell r="F173" t="str">
            <v>0-4698  FNR.ACDO 045/07 AMAG</v>
          </cell>
          <cell r="G173" t="str">
            <v>T-I.B.2.1              FondoNalReg-FNR</v>
          </cell>
          <cell r="H173">
            <v>0</v>
          </cell>
        </row>
        <row r="174">
          <cell r="A174" t="str">
            <v xml:space="preserve">0-4709/1114  /T-I.B.8.2.3          </v>
          </cell>
          <cell r="B174" t="str">
            <v xml:space="preserve">1114  </v>
          </cell>
          <cell r="C174" t="str">
            <v>0-4709</v>
          </cell>
          <cell r="D174" t="str">
            <v xml:space="preserve">T-I.B.8.2.3          </v>
          </cell>
          <cell r="E174" t="str">
            <v>1114  SRIA DE HACIENDA</v>
          </cell>
          <cell r="F174" t="str">
            <v>0-4709  CNV 007/08 INCO</v>
          </cell>
          <cell r="G174" t="str">
            <v>T-I.B.8.2.3            RendXOtrRecNoSGP</v>
          </cell>
          <cell r="H174">
            <v>-1245881366</v>
          </cell>
        </row>
        <row r="175">
          <cell r="A175" t="str">
            <v xml:space="preserve">0-4712/1114  /T-I.B.6.3.2.3        </v>
          </cell>
          <cell r="B175" t="str">
            <v xml:space="preserve">1114  </v>
          </cell>
          <cell r="C175" t="str">
            <v>0-4712</v>
          </cell>
          <cell r="D175" t="str">
            <v xml:space="preserve">T-I.B.6.3.2.3        </v>
          </cell>
          <cell r="E175" t="str">
            <v>1114  SRIA DE HACIENDA</v>
          </cell>
          <cell r="F175" t="str">
            <v>0-4712  ACDO 043-2008</v>
          </cell>
          <cell r="G175" t="str">
            <v>T-I.B.6.3.2.3          OtrRecRESP FInvN</v>
          </cell>
          <cell r="H175">
            <v>0</v>
          </cell>
        </row>
        <row r="176">
          <cell r="A176" t="str">
            <v xml:space="preserve">0-4717/1114  /T-I.B.6.3.2.3        </v>
          </cell>
          <cell r="B176" t="str">
            <v xml:space="preserve">1114  </v>
          </cell>
          <cell r="C176" t="str">
            <v>0-4717</v>
          </cell>
          <cell r="D176" t="str">
            <v xml:space="preserve">T-I.B.6.3.2.3        </v>
          </cell>
          <cell r="E176" t="str">
            <v>1114  SRIA DE HACIENDA</v>
          </cell>
          <cell r="F176" t="str">
            <v>0-4717  CNV 2008/09 MINTRANS</v>
          </cell>
          <cell r="G176" t="str">
            <v>T-I.B.6.3.2.3          OtrRecRESP FInvN</v>
          </cell>
          <cell r="H176">
            <v>0</v>
          </cell>
        </row>
        <row r="177">
          <cell r="A177" t="str">
            <v xml:space="preserve">0-4718/1114  /T-I.B.6.3.2.3        </v>
          </cell>
          <cell r="B177" t="str">
            <v xml:space="preserve">1114  </v>
          </cell>
          <cell r="C177" t="str">
            <v>0-4718</v>
          </cell>
          <cell r="D177" t="str">
            <v xml:space="preserve">T-I.B.6.3.2.3        </v>
          </cell>
          <cell r="E177" t="str">
            <v>1114  SRIA DE HACIENDA</v>
          </cell>
          <cell r="F177" t="str">
            <v>0-4718  CV.EPM /09 PTE DANTI</v>
          </cell>
          <cell r="G177" t="str">
            <v>T-I.B.6.3.2.3          OtrRecRESP FInvN</v>
          </cell>
          <cell r="H177">
            <v>0</v>
          </cell>
        </row>
        <row r="178">
          <cell r="A178" t="str">
            <v xml:space="preserve">0-4720/1114  /T-I.B.6.3.2.3        </v>
          </cell>
          <cell r="B178" t="str">
            <v xml:space="preserve">1114  </v>
          </cell>
          <cell r="C178" t="str">
            <v>0-4720</v>
          </cell>
          <cell r="D178" t="str">
            <v xml:space="preserve">T-I.B.6.3.2.3        </v>
          </cell>
          <cell r="E178" t="str">
            <v>1114  SRIA DE HACIENDA</v>
          </cell>
          <cell r="F178" t="str">
            <v>0-4720  CNV2009CF200157 SAN</v>
          </cell>
          <cell r="G178" t="str">
            <v>T-I.B.6.3.2.3          OtrRecRESP FInvN</v>
          </cell>
          <cell r="H178">
            <v>0</v>
          </cell>
        </row>
        <row r="179">
          <cell r="A179" t="str">
            <v xml:space="preserve">0-4721/1114  /T-I.B.6.3.2.3        </v>
          </cell>
          <cell r="B179" t="str">
            <v xml:space="preserve">1114  </v>
          </cell>
          <cell r="C179" t="str">
            <v>0-4721</v>
          </cell>
          <cell r="D179" t="str">
            <v xml:space="preserve">T-I.B.6.3.2.3        </v>
          </cell>
          <cell r="E179" t="str">
            <v>1114  SRIA DE HACIENDA</v>
          </cell>
          <cell r="F179" t="str">
            <v>0-4721  CNV 2009CF200155 SAN</v>
          </cell>
          <cell r="G179" t="str">
            <v>T-I.B.6.3.2.3          OtrRecRESP FInvN</v>
          </cell>
          <cell r="H179">
            <v>0</v>
          </cell>
        </row>
        <row r="180">
          <cell r="A180" t="str">
            <v xml:space="preserve">0-4723/1114  /T-I.B.1.4.2          </v>
          </cell>
          <cell r="B180" t="str">
            <v xml:space="preserve">1114  </v>
          </cell>
          <cell r="C180" t="str">
            <v>0-4723</v>
          </cell>
          <cell r="D180" t="str">
            <v xml:space="preserve">T-I.B.1.4.2          </v>
          </cell>
          <cell r="E180" t="str">
            <v>1114  SRIA DE HACIENDA</v>
          </cell>
          <cell r="F180" t="str">
            <v>0-4723  CV.No.2009-CF-180034</v>
          </cell>
          <cell r="G180" t="str">
            <v>T-I.B.1.4.2            Sector Privado</v>
          </cell>
          <cell r="H180">
            <v>0</v>
          </cell>
        </row>
        <row r="181">
          <cell r="A181" t="str">
            <v xml:space="preserve">0-4724/1114  /T-I.B.6.3.2.3        </v>
          </cell>
          <cell r="B181" t="str">
            <v xml:space="preserve">1114  </v>
          </cell>
          <cell r="C181" t="str">
            <v>0-4724</v>
          </cell>
          <cell r="D181" t="str">
            <v xml:space="preserve">T-I.B.6.3.2.3        </v>
          </cell>
          <cell r="E181" t="str">
            <v>1114  SRIA DE HACIENDA</v>
          </cell>
          <cell r="F181" t="str">
            <v>0-4724  CVN 2009-1101-ICBF M</v>
          </cell>
          <cell r="G181" t="str">
            <v>T-I.B.6.3.2.3          OtrRecRESP FInvN</v>
          </cell>
          <cell r="H181">
            <v>0</v>
          </cell>
        </row>
        <row r="182">
          <cell r="A182" t="str">
            <v xml:space="preserve">0-4725/1114  /T-I.B.6.3.1.3        </v>
          </cell>
          <cell r="B182" t="str">
            <v xml:space="preserve">1114  </v>
          </cell>
          <cell r="C182" t="str">
            <v>0-4725</v>
          </cell>
          <cell r="D182" t="str">
            <v xml:space="preserve">T-I.B.6.3.1.3        </v>
          </cell>
          <cell r="E182" t="str">
            <v>1114  SRIA DE HACIENDA</v>
          </cell>
          <cell r="F182" t="str">
            <v>0-4725  CVN 2009-1102-ICBF-MANA ESCOLAR</v>
          </cell>
          <cell r="G182" t="str">
            <v>T-I.B.6.3.1.3          RESP LibreDest n</v>
          </cell>
          <cell r="H182">
            <v>0</v>
          </cell>
        </row>
        <row r="183">
          <cell r="A183" t="str">
            <v xml:space="preserve">0-4725/1114  /T-I.B.6.3.2.3        </v>
          </cell>
          <cell r="B183" t="str">
            <v xml:space="preserve">1114  </v>
          </cell>
          <cell r="C183" t="str">
            <v>0-4725</v>
          </cell>
          <cell r="D183" t="str">
            <v xml:space="preserve">T-I.B.6.3.2.3        </v>
          </cell>
          <cell r="E183" t="str">
            <v>1114  SRIA DE HACIENDA</v>
          </cell>
          <cell r="F183" t="str">
            <v>0-4725  CVN 2009-1102-ICBF-MANA ESCOLAR</v>
          </cell>
          <cell r="G183" t="str">
            <v>T-I.B.6.3.2.3          OtrRecRESP FInvN</v>
          </cell>
          <cell r="H183">
            <v>0</v>
          </cell>
        </row>
        <row r="184">
          <cell r="A184" t="str">
            <v xml:space="preserve">0-4726/1114  /T-I.B.1.3.4          </v>
          </cell>
          <cell r="B184" t="str">
            <v xml:space="preserve">1114  </v>
          </cell>
          <cell r="C184" t="str">
            <v>0-4726</v>
          </cell>
          <cell r="D184" t="str">
            <v xml:space="preserve">T-I.B.1.3.4          </v>
          </cell>
          <cell r="E184" t="str">
            <v>1114  SRIA DE HACIENDA</v>
          </cell>
          <cell r="F184" t="str">
            <v>0-4726  CVN 2009-CF-18-0029</v>
          </cell>
          <cell r="G184" t="str">
            <v>T-I.B.1.3.4            CofiMpioCentPrgI</v>
          </cell>
          <cell r="H184">
            <v>0</v>
          </cell>
        </row>
        <row r="185">
          <cell r="A185" t="str">
            <v xml:space="preserve">0-4726/1114  /T-I.B.6.3.2.3        </v>
          </cell>
          <cell r="B185" t="str">
            <v xml:space="preserve">1114  </v>
          </cell>
          <cell r="C185" t="str">
            <v>0-4726</v>
          </cell>
          <cell r="D185" t="str">
            <v xml:space="preserve">T-I.B.6.3.2.3        </v>
          </cell>
          <cell r="E185" t="str">
            <v>1114  SRIA DE HACIENDA</v>
          </cell>
          <cell r="F185" t="str">
            <v>0-4726  CVN 2009-CF-18-0029</v>
          </cell>
          <cell r="G185" t="str">
            <v>T-I.B.6.3.2.3          OtrRecRESP FInvN</v>
          </cell>
          <cell r="H185">
            <v>0</v>
          </cell>
        </row>
        <row r="186">
          <cell r="A186" t="str">
            <v xml:space="preserve">0-4728/1114  /T-I.B.6.3.2.3        </v>
          </cell>
          <cell r="B186" t="str">
            <v xml:space="preserve">1114  </v>
          </cell>
          <cell r="C186" t="str">
            <v>0-4728</v>
          </cell>
          <cell r="D186" t="str">
            <v xml:space="preserve">T-I.B.6.3.2.3        </v>
          </cell>
          <cell r="E186" t="str">
            <v>1114  SRIA DE HACIENDA</v>
          </cell>
          <cell r="F186" t="str">
            <v>0-4728  CVN 2009-CF-20-204 I</v>
          </cell>
          <cell r="G186" t="str">
            <v>T-I.B.6.3.2.3          OtrRecRESP FInvN</v>
          </cell>
          <cell r="H186">
            <v>0</v>
          </cell>
        </row>
        <row r="187">
          <cell r="A187" t="str">
            <v xml:space="preserve">0-4732/1114  /T-I.B.9.7            </v>
          </cell>
          <cell r="B187" t="str">
            <v xml:space="preserve">1114  </v>
          </cell>
          <cell r="C187" t="str">
            <v>0-4732</v>
          </cell>
          <cell r="D187" t="str">
            <v xml:space="preserve">T-I.B.9.7            </v>
          </cell>
          <cell r="E187" t="str">
            <v>1114  SRIA DE HACIENDA</v>
          </cell>
          <cell r="F187" t="str">
            <v>0-4732  CNV ATN/OC-11709-CO</v>
          </cell>
          <cell r="G187" t="str">
            <v>T-I.B.9.7              DonacDelRestoMun</v>
          </cell>
          <cell r="H187">
            <v>0</v>
          </cell>
        </row>
        <row r="188">
          <cell r="A188" t="str">
            <v xml:space="preserve">0-4733/1114  /T-I.B.6.3.2.3        </v>
          </cell>
          <cell r="B188" t="str">
            <v xml:space="preserve">1114  </v>
          </cell>
          <cell r="C188" t="str">
            <v>0-4733</v>
          </cell>
          <cell r="D188" t="str">
            <v xml:space="preserve">T-I.B.6.3.2.3        </v>
          </cell>
          <cell r="E188" t="str">
            <v>1114  SRIA DE HACIENDA</v>
          </cell>
          <cell r="F188" t="str">
            <v>0-4733  CNV2009CF18030SANRO</v>
          </cell>
          <cell r="G188" t="str">
            <v>T-I.B.6.3.2.3          OtrRecRESP FInvN</v>
          </cell>
          <cell r="H188">
            <v>0</v>
          </cell>
        </row>
        <row r="189">
          <cell r="A189" t="str">
            <v xml:space="preserve">0-4736/1114  /T-I.B.6.3.2.3        </v>
          </cell>
          <cell r="B189" t="str">
            <v xml:space="preserve">1114  </v>
          </cell>
          <cell r="C189" t="str">
            <v>0-4736</v>
          </cell>
          <cell r="D189" t="str">
            <v xml:space="preserve">T-I.B.6.3.2.3        </v>
          </cell>
          <cell r="E189" t="str">
            <v>1114  SRIA DE HACIENDA</v>
          </cell>
          <cell r="F189" t="str">
            <v>0-4736  CNV2009CF170008ISAGEN 46/3289</v>
          </cell>
          <cell r="G189" t="str">
            <v>T-I.B.6.3.2.3          OtrRecRESP FInvN</v>
          </cell>
          <cell r="H189">
            <v>0</v>
          </cell>
        </row>
        <row r="190">
          <cell r="A190" t="str">
            <v xml:space="preserve">0-4737/1114  /T-I.B.9.5            </v>
          </cell>
          <cell r="B190" t="str">
            <v xml:space="preserve">1114  </v>
          </cell>
          <cell r="C190" t="str">
            <v>0-4737</v>
          </cell>
          <cell r="D190" t="str">
            <v xml:space="preserve">T-I.B.9.5            </v>
          </cell>
          <cell r="E190" t="str">
            <v>1114  SRIA DE HACIENDA</v>
          </cell>
          <cell r="F190" t="str">
            <v>0-4737  DONACIONES PERSONAS</v>
          </cell>
          <cell r="G190" t="str">
            <v>T-I.B.9.5              DonacDePersonasN</v>
          </cell>
          <cell r="H190">
            <v>0</v>
          </cell>
        </row>
        <row r="191">
          <cell r="A191" t="str">
            <v xml:space="preserve">0-4738/1114  /T-I.B.6.3.2.3        </v>
          </cell>
          <cell r="B191" t="str">
            <v xml:space="preserve">1114  </v>
          </cell>
          <cell r="C191" t="str">
            <v>0-4738</v>
          </cell>
          <cell r="D191" t="str">
            <v xml:space="preserve">T-I.B.6.3.2.3        </v>
          </cell>
          <cell r="E191" t="str">
            <v>1114  SRIA DE HACIENDA</v>
          </cell>
          <cell r="F191" t="str">
            <v>0-4738  CNV2009CF200138SANR</v>
          </cell>
          <cell r="G191" t="str">
            <v>T-I.B.6.3.2.3          OtrRecRESP FInvN</v>
          </cell>
          <cell r="H191">
            <v>0</v>
          </cell>
        </row>
        <row r="192">
          <cell r="A192" t="str">
            <v xml:space="preserve">0-4740/1114  /T-I.B.6.3.2.3        </v>
          </cell>
          <cell r="B192" t="str">
            <v xml:space="preserve">1114  </v>
          </cell>
          <cell r="C192" t="str">
            <v>0-4740</v>
          </cell>
          <cell r="D192" t="str">
            <v xml:space="preserve">T-I.B.6.3.2.3        </v>
          </cell>
          <cell r="E192" t="str">
            <v>1114  SRIA DE HACIENDA</v>
          </cell>
          <cell r="F192" t="str">
            <v>0-4740  CNV2009CF220159MEDEL</v>
          </cell>
          <cell r="G192" t="str">
            <v>T-I.B.6.3.2.3          OtrRecRESP FInvN</v>
          </cell>
          <cell r="H192">
            <v>0</v>
          </cell>
        </row>
        <row r="193">
          <cell r="A193" t="str">
            <v xml:space="preserve">0-4741/1114  /T-I.B.1.4.1.1        </v>
          </cell>
          <cell r="B193" t="str">
            <v xml:space="preserve">1114  </v>
          </cell>
          <cell r="C193" t="str">
            <v>0-4741</v>
          </cell>
          <cell r="D193" t="str">
            <v xml:space="preserve">T-I.B.1.4.1.1        </v>
          </cell>
          <cell r="E193" t="str">
            <v>1114  SRIA DE HACIENDA</v>
          </cell>
          <cell r="F193" t="str">
            <v>0-4741  CVN 2011ICBF-MANA IN</v>
          </cell>
          <cell r="G193" t="str">
            <v>T-I.B.1.4.1.1          Nacional</v>
          </cell>
          <cell r="H193">
            <v>-2316392154</v>
          </cell>
        </row>
        <row r="194">
          <cell r="A194" t="str">
            <v xml:space="preserve">0-4742/1114  /T-I.B.1.4.1.1        </v>
          </cell>
          <cell r="B194" t="str">
            <v xml:space="preserve">1114  </v>
          </cell>
          <cell r="C194" t="str">
            <v>0-4742</v>
          </cell>
          <cell r="D194" t="str">
            <v xml:space="preserve">T-I.B.1.4.1.1        </v>
          </cell>
          <cell r="E194" t="str">
            <v>1114  SRIA DE HACIENDA</v>
          </cell>
          <cell r="F194" t="str">
            <v>0-4742  CVN 2011ICBF MANAESC</v>
          </cell>
          <cell r="G194" t="str">
            <v>T-I.B.1.4.1.1          Nacional</v>
          </cell>
          <cell r="H194">
            <v>-6866313612</v>
          </cell>
        </row>
        <row r="195">
          <cell r="A195" t="str">
            <v xml:space="preserve">0-4743/1114  /T-I.B.1.3.5          </v>
          </cell>
          <cell r="B195" t="str">
            <v xml:space="preserve">1114  </v>
          </cell>
          <cell r="C195" t="str">
            <v>0-4743</v>
          </cell>
          <cell r="D195" t="str">
            <v xml:space="preserve">T-I.B.1.3.5          </v>
          </cell>
          <cell r="E195" t="str">
            <v>1114  SRIA DE HACIENDA</v>
          </cell>
          <cell r="F195" t="str">
            <v>0-4743  CNV2009CF130352 MPIO</v>
          </cell>
          <cell r="G195" t="str">
            <v>T-I.B.1.3.5            CofiMpioCentPrgO</v>
          </cell>
          <cell r="H195">
            <v>0</v>
          </cell>
        </row>
        <row r="196">
          <cell r="A196" t="str">
            <v xml:space="preserve">0-4744/1114  /T-I.B.1.3.5          </v>
          </cell>
          <cell r="B196" t="str">
            <v xml:space="preserve">1114  </v>
          </cell>
          <cell r="C196" t="str">
            <v>0-4744</v>
          </cell>
          <cell r="D196" t="str">
            <v xml:space="preserve">T-I.B.1.3.5          </v>
          </cell>
          <cell r="E196" t="str">
            <v>1114  SRIA DE HACIENDA</v>
          </cell>
          <cell r="F196" t="str">
            <v>0-4744  CNV 2010CF120081HIDR</v>
          </cell>
          <cell r="G196" t="str">
            <v>T-I.B.1.3.5            CofiMpioCentPrgO</v>
          </cell>
          <cell r="H196">
            <v>-50000000</v>
          </cell>
        </row>
        <row r="197">
          <cell r="A197" t="str">
            <v xml:space="preserve">0-4744/1114  /T-I.B.6.3.2.3        </v>
          </cell>
          <cell r="B197" t="str">
            <v xml:space="preserve">1114  </v>
          </cell>
          <cell r="C197" t="str">
            <v>0-4744</v>
          </cell>
          <cell r="D197" t="str">
            <v xml:space="preserve">T-I.B.6.3.2.3        </v>
          </cell>
          <cell r="E197" t="str">
            <v>1114  SRIA DE HACIENDA</v>
          </cell>
          <cell r="F197" t="str">
            <v>0-4744  CNV 2010CF120081HIDR</v>
          </cell>
          <cell r="G197" t="str">
            <v>T-I.B.6.3.2.3          OtrRecRESP FInvN</v>
          </cell>
          <cell r="H197">
            <v>0</v>
          </cell>
        </row>
        <row r="198">
          <cell r="A198" t="str">
            <v xml:space="preserve">0-4745/1114  /T-I.B.1.4.1.3        </v>
          </cell>
          <cell r="B198" t="str">
            <v xml:space="preserve">1114  </v>
          </cell>
          <cell r="C198" t="str">
            <v>0-4745</v>
          </cell>
          <cell r="D198" t="str">
            <v xml:space="preserve">T-I.B.1.4.1.3        </v>
          </cell>
          <cell r="E198" t="str">
            <v>1114  SRIA DE HACIENDA</v>
          </cell>
          <cell r="F198" t="str">
            <v>0-4745  CNV 2011DEPTO-EPM</v>
          </cell>
          <cell r="G198" t="str">
            <v>T-I.B.1.4.1.3          Municipal</v>
          </cell>
          <cell r="H198">
            <v>0</v>
          </cell>
        </row>
        <row r="199">
          <cell r="A199" t="str">
            <v xml:space="preserve">0-4746/1114  /T-I.B.1.3.5          </v>
          </cell>
          <cell r="B199" t="str">
            <v xml:space="preserve">1114  </v>
          </cell>
          <cell r="C199" t="str">
            <v>0-4746</v>
          </cell>
          <cell r="D199" t="str">
            <v xml:space="preserve">T-I.B.1.3.5          </v>
          </cell>
          <cell r="E199" t="str">
            <v>1114  SRIA DE HACIENDA</v>
          </cell>
          <cell r="F199" t="str">
            <v>0-4746  CNV 2011CF120036 EOT</v>
          </cell>
          <cell r="G199" t="str">
            <v>T-I.B.1.3.5            CofiMpioCentPrgO</v>
          </cell>
          <cell r="H199">
            <v>-258729495</v>
          </cell>
        </row>
        <row r="200">
          <cell r="A200" t="str">
            <v xml:space="preserve">0-4747/1114  /T-I.A.2.6.2.1.8.3    </v>
          </cell>
          <cell r="B200" t="str">
            <v xml:space="preserve">1114  </v>
          </cell>
          <cell r="C200" t="str">
            <v>0-4747</v>
          </cell>
          <cell r="D200" t="str">
            <v xml:space="preserve">T-I.A.2.6.2.1.8.3    </v>
          </cell>
          <cell r="E200" t="str">
            <v>1114  SRIA DE HACIENDA</v>
          </cell>
          <cell r="F200" t="str">
            <v>0-4747  DEC.4830/2010CALAMID</v>
          </cell>
          <cell r="G200" t="str">
            <v>T-I.A.2.6.2.1.8.3      OtrTranfInvNalOt</v>
          </cell>
          <cell r="H200">
            <v>-300000000</v>
          </cell>
        </row>
        <row r="201">
          <cell r="A201" t="str">
            <v xml:space="preserve">0-4748/1114  /T-I.A.2.6.2.1.8.3    </v>
          </cell>
          <cell r="B201" t="str">
            <v xml:space="preserve">1114  </v>
          </cell>
          <cell r="C201" t="str">
            <v>0-4748</v>
          </cell>
          <cell r="D201" t="str">
            <v xml:space="preserve">T-I.A.2.6.2.1.8.3    </v>
          </cell>
          <cell r="E201" t="str">
            <v>1114  SRIA DE HACIENDA</v>
          </cell>
          <cell r="F201" t="str">
            <v>0-4748  CVN COOP.026 FED.DPT</v>
          </cell>
          <cell r="G201" t="str">
            <v>T-I.A.2.6.2.1.8.3      OtrTranfInvNalOt</v>
          </cell>
          <cell r="H201">
            <v>0</v>
          </cell>
        </row>
        <row r="202">
          <cell r="A202" t="str">
            <v xml:space="preserve">0-8002/1114  /T-I.B.4.2            </v>
          </cell>
          <cell r="B202" t="str">
            <v xml:space="preserve">1114  </v>
          </cell>
          <cell r="C202" t="str">
            <v>0-8002</v>
          </cell>
          <cell r="D202" t="str">
            <v xml:space="preserve">T-I.B.4.2            </v>
          </cell>
          <cell r="E202" t="str">
            <v>1114  SRIA DE HACIENDA</v>
          </cell>
          <cell r="F202" t="str">
            <v>0-8002  CREDITO EXTERNO</v>
          </cell>
          <cell r="G202" t="str">
            <v>T-I.B.4.2              Externo</v>
          </cell>
          <cell r="H202">
            <v>0</v>
          </cell>
        </row>
        <row r="203">
          <cell r="A203" t="str">
            <v xml:space="preserve">0-8002/1114  /T-I.B.6.3.2.3        </v>
          </cell>
          <cell r="B203" t="str">
            <v xml:space="preserve">1114  </v>
          </cell>
          <cell r="C203" t="str">
            <v>0-8002</v>
          </cell>
          <cell r="D203" t="str">
            <v xml:space="preserve">T-I.B.6.3.2.3        </v>
          </cell>
          <cell r="E203" t="str">
            <v>1114  SRIA DE HACIENDA</v>
          </cell>
          <cell r="F203" t="str">
            <v>0-8002  CREDITO EXTERNO</v>
          </cell>
          <cell r="G203" t="str">
            <v>T-I.B.6.3.2.3          OtrRecRESP FInvN</v>
          </cell>
          <cell r="H203">
            <v>0</v>
          </cell>
        </row>
        <row r="204">
          <cell r="A204" t="str">
            <v xml:space="preserve">0-8005/1114  /T-I.B.6.3.2.3        </v>
          </cell>
          <cell r="B204" t="str">
            <v xml:space="preserve">1114  </v>
          </cell>
          <cell r="C204" t="str">
            <v>0-8005</v>
          </cell>
          <cell r="D204" t="str">
            <v xml:space="preserve">T-I.B.6.3.2.3        </v>
          </cell>
          <cell r="E204" t="str">
            <v>1114  SRIA DE HACIENDA</v>
          </cell>
          <cell r="F204" t="str">
            <v>0-8005  CREDITO INTERNO</v>
          </cell>
          <cell r="G204" t="str">
            <v>T-I.B.6.3.2.3          OtrRecRESP FInvN</v>
          </cell>
          <cell r="H204">
            <v>0</v>
          </cell>
        </row>
        <row r="205">
          <cell r="A205" t="str">
            <v xml:space="preserve">0-8050/1114  /T-I.B.4.2            </v>
          </cell>
          <cell r="B205" t="str">
            <v xml:space="preserve">1114  </v>
          </cell>
          <cell r="C205" t="str">
            <v>0-8050</v>
          </cell>
          <cell r="D205" t="str">
            <v xml:space="preserve">T-I.B.4.2            </v>
          </cell>
          <cell r="E205" t="str">
            <v>1114  SRIA DE HACIENDA</v>
          </cell>
          <cell r="F205" t="str">
            <v>0-8050  Credito Ext erno Con</v>
          </cell>
          <cell r="G205" t="str">
            <v>T-I.B.4.2              Externo</v>
          </cell>
          <cell r="H205">
            <v>0</v>
          </cell>
        </row>
        <row r="206">
          <cell r="A206" t="str">
            <v xml:space="preserve">0-8050/1114  /T-I.B.6.3.2.3        </v>
          </cell>
          <cell r="B206" t="str">
            <v xml:space="preserve">1114  </v>
          </cell>
          <cell r="C206" t="str">
            <v>0-8050</v>
          </cell>
          <cell r="D206" t="str">
            <v xml:space="preserve">T-I.B.6.3.2.3        </v>
          </cell>
          <cell r="E206" t="str">
            <v>1114  SRIA DE HACIENDA</v>
          </cell>
          <cell r="F206" t="str">
            <v>0-8050  Credito Ext erno Con</v>
          </cell>
          <cell r="G206" t="str">
            <v>T-I.B.6.3.2.3          OtrRecRESP FInvN</v>
          </cell>
          <cell r="H206">
            <v>0</v>
          </cell>
        </row>
        <row r="207">
          <cell r="A207" t="str">
            <v xml:space="preserve">0-8050/1114  /T-I.B.8.1.3          </v>
          </cell>
          <cell r="B207" t="str">
            <v xml:space="preserve">1114  </v>
          </cell>
          <cell r="C207" t="str">
            <v>0-8050</v>
          </cell>
          <cell r="D207" t="str">
            <v xml:space="preserve">T-I.B.8.1.3          </v>
          </cell>
          <cell r="E207" t="str">
            <v>1114  SRIA DE HACIENDA</v>
          </cell>
          <cell r="F207" t="str">
            <v>0-8050  Credito Ext erno Con</v>
          </cell>
          <cell r="G207" t="str">
            <v>T-I.B.8.1.3            RendXLibreDestNO</v>
          </cell>
          <cell r="H207">
            <v>-1978575</v>
          </cell>
        </row>
        <row r="208">
          <cell r="A208" t="str">
            <v xml:space="preserve">0-8050/1114  /T-I.B.8.2.3          </v>
          </cell>
          <cell r="B208" t="str">
            <v xml:space="preserve">1114  </v>
          </cell>
          <cell r="C208" t="str">
            <v>0-8050</v>
          </cell>
          <cell r="D208" t="str">
            <v xml:space="preserve">T-I.B.8.2.3          </v>
          </cell>
          <cell r="E208" t="str">
            <v>1114  SRIA DE HACIENDA</v>
          </cell>
          <cell r="F208" t="str">
            <v>0-8050  Credito Ext erno Con</v>
          </cell>
          <cell r="G208" t="str">
            <v>T-I.B.8.2.3            RendXOtrRecNoSGP</v>
          </cell>
          <cell r="H208">
            <v>0</v>
          </cell>
        </row>
        <row r="209">
          <cell r="A209" t="str">
            <v xml:space="preserve">0-8101/1114  /T-I.B.13             </v>
          </cell>
          <cell r="B209" t="str">
            <v xml:space="preserve">1114  </v>
          </cell>
          <cell r="C209" t="str">
            <v>0-8101</v>
          </cell>
          <cell r="D209" t="str">
            <v xml:space="preserve">T-I.B.13             </v>
          </cell>
          <cell r="E209" t="str">
            <v>1114  SRIA DE HACIENDA</v>
          </cell>
          <cell r="F209" t="str">
            <v>0-8101  CONTRATO SS 140210</v>
          </cell>
          <cell r="G209" t="str">
            <v>T-I.B.13               Reintegros</v>
          </cell>
          <cell r="H209">
            <v>0</v>
          </cell>
        </row>
        <row r="210">
          <cell r="A210" t="str">
            <v xml:space="preserve">0-8101/1114  /T-I.B.13.5           </v>
          </cell>
          <cell r="B210" t="str">
            <v xml:space="preserve">1114  </v>
          </cell>
          <cell r="C210" t="str">
            <v>0-8101</v>
          </cell>
          <cell r="D210" t="str">
            <v xml:space="preserve">T-I.B.13.5           </v>
          </cell>
          <cell r="E210" t="str">
            <v>1114  SRIA DE HACIENDA</v>
          </cell>
          <cell r="F210" t="str">
            <v>0-8101  CONTRATO SS 140210</v>
          </cell>
          <cell r="G210" t="str">
            <v>T-I.B.13.5             Reintegros Otros</v>
          </cell>
          <cell r="H210">
            <v>0</v>
          </cell>
        </row>
        <row r="211">
          <cell r="A211" t="str">
            <v xml:space="preserve">0-8102/1114  /T-I.B.4.1.5          </v>
          </cell>
          <cell r="B211" t="str">
            <v xml:space="preserve">1114  </v>
          </cell>
          <cell r="C211" t="str">
            <v>0-8102</v>
          </cell>
          <cell r="D211" t="str">
            <v xml:space="preserve">T-I.B.4.1.5          </v>
          </cell>
          <cell r="E211" t="str">
            <v>1114  SRIA DE HACIENDA</v>
          </cell>
          <cell r="F211" t="str">
            <v>0-8102  CRED INT2009-SS14013</v>
          </cell>
          <cell r="G211" t="str">
            <v>T-I.B.4.1.5            R.Cred BancaComP</v>
          </cell>
          <cell r="H211">
            <v>-25000000000</v>
          </cell>
        </row>
        <row r="212">
          <cell r="A212" t="str">
            <v xml:space="preserve">0-8104/1114  /T-I.B.4.1.5          </v>
          </cell>
          <cell r="B212" t="str">
            <v xml:space="preserve">1114  </v>
          </cell>
          <cell r="C212" t="str">
            <v>0-8104</v>
          </cell>
          <cell r="D212" t="str">
            <v xml:space="preserve">T-I.B.4.1.5          </v>
          </cell>
          <cell r="E212" t="str">
            <v>1114  SRIA DE HACIENDA</v>
          </cell>
          <cell r="F212" t="str">
            <v>0-8104  CRED INT CT2009-SS-1</v>
          </cell>
          <cell r="G212" t="str">
            <v>T-I.B.4.1.5            R.Cred BancaComP</v>
          </cell>
          <cell r="H212">
            <v>0</v>
          </cell>
        </row>
        <row r="213">
          <cell r="A213" t="str">
            <v xml:space="preserve">0-8106/1114  /T-I.B.13.5           </v>
          </cell>
          <cell r="B213" t="str">
            <v xml:space="preserve">1114  </v>
          </cell>
          <cell r="C213" t="str">
            <v>0-8106</v>
          </cell>
          <cell r="D213" t="str">
            <v xml:space="preserve">T-I.B.13.5           </v>
          </cell>
          <cell r="E213" t="str">
            <v>1114  SRIA DE HACIENDA</v>
          </cell>
          <cell r="F213" t="str">
            <v>0-8106  CREDITO INTERNO  LINEA FINDETER</v>
          </cell>
          <cell r="G213" t="str">
            <v>T-I.B.13.5             Reintegros Otros</v>
          </cell>
          <cell r="H213">
            <v>0</v>
          </cell>
        </row>
        <row r="214">
          <cell r="A214" t="str">
            <v xml:space="preserve">0-8106/1114  /T-I.B.4.1.5          </v>
          </cell>
          <cell r="B214" t="str">
            <v xml:space="preserve">1114  </v>
          </cell>
          <cell r="C214" t="str">
            <v>0-8106</v>
          </cell>
          <cell r="D214" t="str">
            <v xml:space="preserve">T-I.B.4.1.5          </v>
          </cell>
          <cell r="E214" t="str">
            <v>1114  SRIA DE HACIENDA</v>
          </cell>
          <cell r="F214" t="str">
            <v>0-8106  CREDITO INTERNO  LINEA FINDETER</v>
          </cell>
          <cell r="G214" t="str">
            <v>T-I.B.4.1.5            R.Cred BancaComP</v>
          </cell>
          <cell r="H214">
            <v>0</v>
          </cell>
        </row>
        <row r="215">
          <cell r="A215" t="str">
            <v xml:space="preserve">0-8106/1114  /T-I.B.6.3.2.3        </v>
          </cell>
          <cell r="B215" t="str">
            <v xml:space="preserve">1114  </v>
          </cell>
          <cell r="C215" t="str">
            <v>0-8106</v>
          </cell>
          <cell r="D215" t="str">
            <v xml:space="preserve">T-I.B.6.3.2.3        </v>
          </cell>
          <cell r="E215" t="str">
            <v>1114  SRIA DE HACIENDA</v>
          </cell>
          <cell r="F215" t="str">
            <v>0-8106  CREDITO INTERNO  LINEA FINDETER</v>
          </cell>
          <cell r="G215" t="str">
            <v>T-I.B.6.3.2.3          OtrRecRESP FInvN</v>
          </cell>
          <cell r="H215">
            <v>0</v>
          </cell>
        </row>
        <row r="216">
          <cell r="A216" t="str">
            <v>1-3010/1114  /T-I.A.2.6.2.1.1.1.1.2</v>
          </cell>
          <cell r="B216" t="str">
            <v xml:space="preserve">1114  </v>
          </cell>
          <cell r="C216" t="str">
            <v>1-3010</v>
          </cell>
          <cell r="D216" t="str">
            <v>T-I.A.2.6.2.1.1.1.1.2</v>
          </cell>
          <cell r="E216" t="str">
            <v>1114  SRIA DE HACIENDA</v>
          </cell>
          <cell r="F216" t="str">
            <v>1-3010  SGP - EDUCACION</v>
          </cell>
          <cell r="G216" t="str">
            <v>T-I.A.2.6.2.1.1.1.1.2  S.G.P.EducPobAte</v>
          </cell>
          <cell r="H216">
            <v>0</v>
          </cell>
        </row>
        <row r="217">
          <cell r="A217" t="str">
            <v xml:space="preserve">4-1010/1114  /T-I.B.6.2.1.1.3      </v>
          </cell>
          <cell r="B217" t="str">
            <v xml:space="preserve">1114  </v>
          </cell>
          <cell r="C217" t="str">
            <v>4-1010</v>
          </cell>
          <cell r="D217" t="str">
            <v xml:space="preserve">T-I.B.6.2.1.1.3      </v>
          </cell>
          <cell r="E217" t="str">
            <v>1114  SRIA DE HACIENDA</v>
          </cell>
          <cell r="F217" t="str">
            <v>4-1010  FONDOS COMUNES</v>
          </cell>
          <cell r="G217" t="str">
            <v>T-I.B.6.2.1.1.3        SFVA LDest</v>
          </cell>
          <cell r="H217">
            <v>0</v>
          </cell>
        </row>
        <row r="218">
          <cell r="A218" t="str">
            <v xml:space="preserve">4-1010/1114  /T-I.B.6.3.1.3        </v>
          </cell>
          <cell r="B218" t="str">
            <v xml:space="preserve">1114  </v>
          </cell>
          <cell r="C218" t="str">
            <v>4-1010</v>
          </cell>
          <cell r="D218" t="str">
            <v xml:space="preserve">T-I.B.6.3.1.3        </v>
          </cell>
          <cell r="E218" t="str">
            <v>1114  SRIA DE HACIENDA</v>
          </cell>
          <cell r="F218" t="str">
            <v>4-1010  FONDOS COMUNES</v>
          </cell>
          <cell r="G218" t="str">
            <v>T-I.B.6.3.1.3          RESP LibreDest n</v>
          </cell>
          <cell r="H218">
            <v>0</v>
          </cell>
        </row>
        <row r="219">
          <cell r="A219" t="str">
            <v xml:space="preserve">4-1010/1114  /T-I.B.6.3.2.2        </v>
          </cell>
          <cell r="B219" t="str">
            <v xml:space="preserve">1114  </v>
          </cell>
          <cell r="C219" t="str">
            <v>4-1010</v>
          </cell>
          <cell r="D219" t="str">
            <v xml:space="preserve">T-I.B.6.3.2.2        </v>
          </cell>
          <cell r="E219" t="str">
            <v>1114  SRIA DE HACIENDA</v>
          </cell>
          <cell r="F219" t="str">
            <v>4-1010  FONDOS COMUNES</v>
          </cell>
          <cell r="G219" t="str">
            <v>T-I.B.6.3.2.2          RESP RegalYCompe</v>
          </cell>
          <cell r="H219">
            <v>0</v>
          </cell>
        </row>
        <row r="220">
          <cell r="A220" t="str">
            <v xml:space="preserve">4-2020/1114  /T-I.B.13.5           </v>
          </cell>
          <cell r="B220" t="str">
            <v xml:space="preserve">1114  </v>
          </cell>
          <cell r="C220" t="str">
            <v>4-2020</v>
          </cell>
          <cell r="D220" t="str">
            <v xml:space="preserve">T-I.B.13.5           </v>
          </cell>
          <cell r="E220" t="str">
            <v>1114  SRIA DE HACIENDA</v>
          </cell>
          <cell r="F220" t="str">
            <v>4-2020  ESTAMPILLA PRODESARROLLO</v>
          </cell>
          <cell r="G220" t="str">
            <v>T-I.B.13.5             Reintegros Otros</v>
          </cell>
          <cell r="H220">
            <v>-21730222</v>
          </cell>
        </row>
        <row r="221">
          <cell r="A221" t="str">
            <v xml:space="preserve">4-2020/1114  /T-I.B.6.2.1.2.3      </v>
          </cell>
          <cell r="B221" t="str">
            <v xml:space="preserve">1114  </v>
          </cell>
          <cell r="C221" t="str">
            <v>4-2020</v>
          </cell>
          <cell r="D221" t="str">
            <v xml:space="preserve">T-I.B.6.2.1.2.3      </v>
          </cell>
          <cell r="E221" t="str">
            <v>1114  SRIA DE HACIENDA</v>
          </cell>
          <cell r="F221" t="str">
            <v>4-2020  ESTAMPILLA PRODESARROLLO</v>
          </cell>
          <cell r="G221" t="str">
            <v>T-I.B.6.2.1.2.3        OtrRecSFVA FInvN</v>
          </cell>
          <cell r="H221">
            <v>0</v>
          </cell>
        </row>
        <row r="222">
          <cell r="A222" t="str">
            <v xml:space="preserve">4-2020/1114  /T-I.B.6.3.2.3        </v>
          </cell>
          <cell r="B222" t="str">
            <v xml:space="preserve">1114  </v>
          </cell>
          <cell r="C222" t="str">
            <v>4-2020</v>
          </cell>
          <cell r="D222" t="str">
            <v xml:space="preserve">T-I.B.6.3.2.3        </v>
          </cell>
          <cell r="E222" t="str">
            <v>1114  SRIA DE HACIENDA</v>
          </cell>
          <cell r="F222" t="str">
            <v>4-2020  ESTAMPILLA PRODESARROLLO</v>
          </cell>
          <cell r="G222" t="str">
            <v>T-I.B.6.3.2.3          OtrRecRESP FInvN</v>
          </cell>
          <cell r="H222">
            <v>0</v>
          </cell>
        </row>
        <row r="223">
          <cell r="A223" t="str">
            <v xml:space="preserve">4-2030/1114  /T-I.B.13.5           </v>
          </cell>
          <cell r="B223" t="str">
            <v xml:space="preserve">1114  </v>
          </cell>
          <cell r="C223" t="str">
            <v>4-2030</v>
          </cell>
          <cell r="D223" t="str">
            <v xml:space="preserve">T-I.B.13.5           </v>
          </cell>
          <cell r="E223" t="str">
            <v>1114  SRIA DE HACIENDA</v>
          </cell>
          <cell r="F223" t="str">
            <v>4-2030  ESTAMPILLA PROELECTRIFICACION</v>
          </cell>
          <cell r="G223" t="str">
            <v>T-I.B.13.5             Reintegros Otros</v>
          </cell>
          <cell r="H223">
            <v>-47708919</v>
          </cell>
        </row>
        <row r="224">
          <cell r="A224" t="str">
            <v xml:space="preserve">4-2030/1114  /T-I.B.6.2.1.2.3      </v>
          </cell>
          <cell r="B224" t="str">
            <v xml:space="preserve">1114  </v>
          </cell>
          <cell r="C224" t="str">
            <v>4-2030</v>
          </cell>
          <cell r="D224" t="str">
            <v xml:space="preserve">T-I.B.6.2.1.2.3      </v>
          </cell>
          <cell r="E224" t="str">
            <v>1114  SRIA DE HACIENDA</v>
          </cell>
          <cell r="F224" t="str">
            <v>4-2030  ESTAMPILLA PROELECTRIFICACION</v>
          </cell>
          <cell r="G224" t="str">
            <v>T-I.B.6.2.1.2.3        OtrRecSFVA FInvN</v>
          </cell>
          <cell r="H224">
            <v>0</v>
          </cell>
        </row>
        <row r="225">
          <cell r="A225" t="str">
            <v xml:space="preserve">4-2060/1114  /T-I.B.6.2.1.2.3      </v>
          </cell>
          <cell r="B225" t="str">
            <v xml:space="preserve">1114  </v>
          </cell>
          <cell r="C225" t="str">
            <v>4-2060</v>
          </cell>
          <cell r="D225" t="str">
            <v xml:space="preserve">T-I.B.6.2.1.2.3      </v>
          </cell>
          <cell r="E225" t="str">
            <v>1114  SRIA DE HACIENDA</v>
          </cell>
          <cell r="F225" t="str">
            <v>4-2060  FDO ROT PREST CALAM</v>
          </cell>
          <cell r="G225" t="str">
            <v>T-I.B.6.2.1.2.3        OtrRecSFVA FInvN</v>
          </cell>
          <cell r="H225">
            <v>0</v>
          </cell>
        </row>
        <row r="226">
          <cell r="A226" t="str">
            <v xml:space="preserve">4-2070/1114  /T-I.B.6.2.1.2.3      </v>
          </cell>
          <cell r="B226" t="str">
            <v xml:space="preserve">1114  </v>
          </cell>
          <cell r="C226" t="str">
            <v>4-2070</v>
          </cell>
          <cell r="D226" t="str">
            <v xml:space="preserve">T-I.B.6.2.1.2.3      </v>
          </cell>
          <cell r="E226" t="str">
            <v>1114  SRIA DE HACIENDA</v>
          </cell>
          <cell r="F226" t="str">
            <v>4-2070  FND PROM PROY PROD</v>
          </cell>
          <cell r="G226" t="str">
            <v>T-I.B.6.2.1.2.3        OtrRecSFVA FInvN</v>
          </cell>
          <cell r="H226">
            <v>0</v>
          </cell>
        </row>
        <row r="227">
          <cell r="A227" t="str">
            <v xml:space="preserve">4-2070/1114  /T-I.B.8.1.3          </v>
          </cell>
          <cell r="B227" t="str">
            <v xml:space="preserve">1114  </v>
          </cell>
          <cell r="C227" t="str">
            <v>4-2070</v>
          </cell>
          <cell r="D227" t="str">
            <v xml:space="preserve">T-I.B.8.1.3          </v>
          </cell>
          <cell r="E227" t="str">
            <v>1114  SRIA DE HACIENDA</v>
          </cell>
          <cell r="F227" t="str">
            <v>4-2070  FND PROM PROY PROD</v>
          </cell>
          <cell r="G227" t="str">
            <v>T-I.B.8.1.3            RendXLibreDestNO</v>
          </cell>
          <cell r="H227">
            <v>-7784809</v>
          </cell>
        </row>
        <row r="228">
          <cell r="A228" t="str">
            <v xml:space="preserve">4-2090/1114  /T-I.B.6.2.1.2.3      </v>
          </cell>
          <cell r="B228" t="str">
            <v xml:space="preserve">1114  </v>
          </cell>
          <cell r="C228" t="str">
            <v>4-2090</v>
          </cell>
          <cell r="D228" t="str">
            <v xml:space="preserve">T-I.B.6.2.1.2.3      </v>
          </cell>
          <cell r="E228" t="str">
            <v>1114  SRIA DE HACIENDA</v>
          </cell>
          <cell r="F228" t="str">
            <v>4-2090  APTE MPIOS DEGUELLO</v>
          </cell>
          <cell r="G228" t="str">
            <v>T-I.B.6.2.1.2.3        OtrRecSFVA FInvN</v>
          </cell>
          <cell r="H228">
            <v>0</v>
          </cell>
        </row>
        <row r="229">
          <cell r="A229" t="str">
            <v xml:space="preserve">4-2091/1114  /T-I.B.6.2.1.2.3      </v>
          </cell>
          <cell r="B229" t="str">
            <v xml:space="preserve">1114  </v>
          </cell>
          <cell r="C229" t="str">
            <v>4-2091</v>
          </cell>
          <cell r="D229" t="str">
            <v xml:space="preserve">T-I.B.6.2.1.2.3      </v>
          </cell>
          <cell r="E229" t="str">
            <v>1114  SRIA DE HACIENDA</v>
          </cell>
          <cell r="F229" t="str">
            <v>4-2091  DEGUELLO 70% DEL 90%</v>
          </cell>
          <cell r="G229" t="str">
            <v>T-I.B.6.2.1.2.3        OtrRecSFVA FInvN</v>
          </cell>
          <cell r="H229">
            <v>0</v>
          </cell>
        </row>
        <row r="230">
          <cell r="A230" t="str">
            <v xml:space="preserve">4-2091/1114  /T-I.B.6.3.2.3        </v>
          </cell>
          <cell r="B230" t="str">
            <v xml:space="preserve">1114  </v>
          </cell>
          <cell r="C230" t="str">
            <v>4-2091</v>
          </cell>
          <cell r="D230" t="str">
            <v xml:space="preserve">T-I.B.6.3.2.3        </v>
          </cell>
          <cell r="E230" t="str">
            <v>1114  SRIA DE HACIENDA</v>
          </cell>
          <cell r="F230" t="str">
            <v>4-2091  DEGUELLO 70% DEL 90%</v>
          </cell>
          <cell r="G230" t="str">
            <v>T-I.B.6.3.2.3          OtrRecRESP FInvN</v>
          </cell>
          <cell r="H230">
            <v>0</v>
          </cell>
        </row>
        <row r="231">
          <cell r="A231" t="str">
            <v xml:space="preserve">4-2092/1114  /T-I.B.6.2.1.2.3      </v>
          </cell>
          <cell r="B231" t="str">
            <v xml:space="preserve">1114  </v>
          </cell>
          <cell r="C231" t="str">
            <v>4-2092</v>
          </cell>
          <cell r="D231" t="str">
            <v xml:space="preserve">T-I.B.6.2.1.2.3      </v>
          </cell>
          <cell r="E231" t="str">
            <v>1114  SRIA DE HACIENDA</v>
          </cell>
          <cell r="F231" t="str">
            <v>4-2092  DEGUELLO FdoEspRenta</v>
          </cell>
          <cell r="G231" t="str">
            <v>T-I.B.6.2.1.2.3        OtrRecSFVA FInvN</v>
          </cell>
          <cell r="H231">
            <v>0</v>
          </cell>
        </row>
        <row r="232">
          <cell r="A232" t="str">
            <v xml:space="preserve">4-2110/1114  /T-I.B.6.2.1.2.3      </v>
          </cell>
          <cell r="B232" t="str">
            <v xml:space="preserve">1114  </v>
          </cell>
          <cell r="C232" t="str">
            <v>4-2110</v>
          </cell>
          <cell r="D232" t="str">
            <v xml:space="preserve">T-I.B.6.2.1.2.3      </v>
          </cell>
          <cell r="E232" t="str">
            <v>1114  SRIA DE HACIENDA</v>
          </cell>
          <cell r="F232" t="str">
            <v>4-2110  AL FONDO DE LA VIVIENDA (0.75%)</v>
          </cell>
          <cell r="G232" t="str">
            <v>T-I.B.6.2.1.2.3        OtrRecSFVA FInvN</v>
          </cell>
          <cell r="H232">
            <v>0</v>
          </cell>
        </row>
        <row r="233">
          <cell r="A233" t="str">
            <v xml:space="preserve">4-2120/1114  /T-I.B.6.2.1.2.3      </v>
          </cell>
          <cell r="B233" t="str">
            <v xml:space="preserve">1114  </v>
          </cell>
          <cell r="C233" t="str">
            <v>4-2120</v>
          </cell>
          <cell r="D233" t="str">
            <v xml:space="preserve">T-I.B.6.2.1.2.3      </v>
          </cell>
          <cell r="E233" t="str">
            <v>1114  SRIA DE HACIENDA</v>
          </cell>
          <cell r="F233" t="str">
            <v>4-2120  CUOTA FDO VIVIENDA</v>
          </cell>
          <cell r="G233" t="str">
            <v>T-I.B.6.2.1.2.3        OtrRecSFVA FInvN</v>
          </cell>
          <cell r="H233">
            <v>0</v>
          </cell>
        </row>
        <row r="234">
          <cell r="A234" t="str">
            <v xml:space="preserve">4-2130/1114  /T-I.B.6.2.1.2.3      </v>
          </cell>
          <cell r="B234" t="str">
            <v xml:space="preserve">1114  </v>
          </cell>
          <cell r="C234" t="str">
            <v>4-2130</v>
          </cell>
          <cell r="D234" t="str">
            <v xml:space="preserve">T-I.B.6.2.1.2.3      </v>
          </cell>
          <cell r="E234" t="str">
            <v>1114  SRIA DE HACIENDA</v>
          </cell>
          <cell r="F234" t="str">
            <v>4-2130  LICENCIAS DE MOVILIZACION ICA</v>
          </cell>
          <cell r="G234" t="str">
            <v>T-I.B.6.2.1.2.3        OtrRecSFVA FInvN</v>
          </cell>
          <cell r="H234">
            <v>0</v>
          </cell>
        </row>
        <row r="235">
          <cell r="A235" t="str">
            <v xml:space="preserve">4-2130/1114  /T-I.B.6.3.2.3        </v>
          </cell>
          <cell r="B235" t="str">
            <v xml:space="preserve">1114  </v>
          </cell>
          <cell r="C235" t="str">
            <v>4-2130</v>
          </cell>
          <cell r="D235" t="str">
            <v xml:space="preserve">T-I.B.6.3.2.3        </v>
          </cell>
          <cell r="E235" t="str">
            <v>1114  SRIA DE HACIENDA</v>
          </cell>
          <cell r="F235" t="str">
            <v>4-2130  LICENCIAS DE MOVILIZACION ICA</v>
          </cell>
          <cell r="G235" t="str">
            <v>T-I.B.6.3.2.3          OtrRecRESP FInvN</v>
          </cell>
          <cell r="H235">
            <v>0</v>
          </cell>
        </row>
        <row r="236">
          <cell r="A236" t="str">
            <v xml:space="preserve">4-2150/1114  /T-I.B.6.3.2.3        </v>
          </cell>
          <cell r="B236" t="str">
            <v xml:space="preserve">1114  </v>
          </cell>
          <cell r="C236" t="str">
            <v>4-2150</v>
          </cell>
          <cell r="D236" t="str">
            <v xml:space="preserve">T-I.B.6.3.2.3        </v>
          </cell>
          <cell r="E236" t="str">
            <v>1114  SRIA DE HACIENDA</v>
          </cell>
          <cell r="F236" t="str">
            <v>4-2150  CONTRIBUCIÓN POR VALORIZACIÓN</v>
          </cell>
          <cell r="G236" t="str">
            <v>T-I.B.6.3.2.3          OtrRecRESP FInvN</v>
          </cell>
          <cell r="H236">
            <v>0</v>
          </cell>
        </row>
        <row r="237">
          <cell r="A237" t="str">
            <v xml:space="preserve">4-2160/1114  /T-I.B.6.2.1.2.3      </v>
          </cell>
          <cell r="B237" t="str">
            <v xml:space="preserve">1114  </v>
          </cell>
          <cell r="C237" t="str">
            <v>4-2160</v>
          </cell>
          <cell r="D237" t="str">
            <v xml:space="preserve">T-I.B.6.2.1.2.3      </v>
          </cell>
          <cell r="E237" t="str">
            <v>1114  SRIA DE HACIENDA</v>
          </cell>
          <cell r="F237" t="str">
            <v>4-2160  INGRESOS POR PEAJES</v>
          </cell>
          <cell r="G237" t="str">
            <v>T-I.B.6.2.1.2.3        OtrRecSFVA FInvN</v>
          </cell>
          <cell r="H237">
            <v>0</v>
          </cell>
        </row>
        <row r="238">
          <cell r="A238" t="str">
            <v xml:space="preserve">4-2160/1114  /T-I.B.6.3.2.3        </v>
          </cell>
          <cell r="B238" t="str">
            <v xml:space="preserve">1114  </v>
          </cell>
          <cell r="C238" t="str">
            <v>4-2160</v>
          </cell>
          <cell r="D238" t="str">
            <v xml:space="preserve">T-I.B.6.3.2.3        </v>
          </cell>
          <cell r="E238" t="str">
            <v>1114  SRIA DE HACIENDA</v>
          </cell>
          <cell r="F238" t="str">
            <v>4-2160  INGRESOS POR PEAJES</v>
          </cell>
          <cell r="G238" t="str">
            <v>T-I.B.6.3.2.3          OtrRecRESP FInvN</v>
          </cell>
          <cell r="H238">
            <v>0</v>
          </cell>
        </row>
        <row r="239">
          <cell r="A239" t="str">
            <v xml:space="preserve">4-2170/1114  /T-I.A.2.6.2.1.1.5    </v>
          </cell>
          <cell r="B239" t="str">
            <v xml:space="preserve">1114  </v>
          </cell>
          <cell r="C239" t="str">
            <v>4-2170</v>
          </cell>
          <cell r="D239" t="str">
            <v xml:space="preserve">T-I.A.2.6.2.1.1.5    </v>
          </cell>
          <cell r="E239" t="str">
            <v>1114  SRIA DE HACIENDA</v>
          </cell>
          <cell r="F239" t="str">
            <v>4-2170  CONTR ESP SEGURIDAD</v>
          </cell>
          <cell r="G239" t="str">
            <v>T-I.A.2.6.2.1.1.5      S.G.P.AguaPotYSa</v>
          </cell>
          <cell r="H239">
            <v>0</v>
          </cell>
        </row>
        <row r="240">
          <cell r="A240" t="str">
            <v xml:space="preserve">4-2170/1114  /T-I.B.6.2.1.2.3      </v>
          </cell>
          <cell r="B240" t="str">
            <v xml:space="preserve">1114  </v>
          </cell>
          <cell r="C240" t="str">
            <v>4-2170</v>
          </cell>
          <cell r="D240" t="str">
            <v xml:space="preserve">T-I.B.6.2.1.2.3      </v>
          </cell>
          <cell r="E240" t="str">
            <v>1114  SRIA DE HACIENDA</v>
          </cell>
          <cell r="F240" t="str">
            <v>4-2170  CONTR ESP SEGURIDAD</v>
          </cell>
          <cell r="G240" t="str">
            <v>T-I.B.6.2.1.2.3        OtrRecSFVA FInvN</v>
          </cell>
          <cell r="H240">
            <v>0</v>
          </cell>
        </row>
        <row r="241">
          <cell r="A241" t="str">
            <v xml:space="preserve">4-2175/1114  /T-I.B.6.2.1.2.3      </v>
          </cell>
          <cell r="B241" t="str">
            <v xml:space="preserve">1114  </v>
          </cell>
          <cell r="C241" t="str">
            <v>4-2175</v>
          </cell>
          <cell r="D241" t="str">
            <v xml:space="preserve">T-I.B.6.2.1.2.3      </v>
          </cell>
          <cell r="E241" t="str">
            <v>1114  SRIA DE HACIENDA</v>
          </cell>
          <cell r="F241" t="str">
            <v>4-2175  APOSTILLA-O.13 PASAP</v>
          </cell>
          <cell r="G241" t="str">
            <v>T-I.B.6.2.1.2.3        OtrRecSFVA FInvN</v>
          </cell>
          <cell r="H241">
            <v>0</v>
          </cell>
        </row>
        <row r="242">
          <cell r="A242" t="str">
            <v xml:space="preserve">4-2175/1114  /T-I.B.6.3.2.3        </v>
          </cell>
          <cell r="B242" t="str">
            <v xml:space="preserve">1114  </v>
          </cell>
          <cell r="C242" t="str">
            <v>4-2175</v>
          </cell>
          <cell r="D242" t="str">
            <v xml:space="preserve">T-I.B.6.3.2.3        </v>
          </cell>
          <cell r="E242" t="str">
            <v>1114  SRIA DE HACIENDA</v>
          </cell>
          <cell r="F242" t="str">
            <v>4-2175  APOSTILLA-O.13 PASAP</v>
          </cell>
          <cell r="G242" t="str">
            <v>T-I.B.6.3.2.3          OtrRecRESP FInvN</v>
          </cell>
          <cell r="H242">
            <v>0</v>
          </cell>
        </row>
        <row r="243">
          <cell r="A243" t="str">
            <v xml:space="preserve">4-2180/1114  /T-I.B.6.2.1.2.3      </v>
          </cell>
          <cell r="B243" t="str">
            <v xml:space="preserve">1114  </v>
          </cell>
          <cell r="C243" t="str">
            <v>4-2180</v>
          </cell>
          <cell r="D243" t="str">
            <v xml:space="preserve">T-I.B.6.2.1.2.3      </v>
          </cell>
          <cell r="E243" t="str">
            <v>1114  SRIA DE HACIENDA</v>
          </cell>
          <cell r="F243" t="str">
            <v>4-2180  EXCEDENTES FINANCIEROS IDEA</v>
          </cell>
          <cell r="G243" t="str">
            <v>T-I.B.6.2.1.2.3        OtrRecSFVA FInvN</v>
          </cell>
          <cell r="H243">
            <v>0</v>
          </cell>
        </row>
        <row r="244">
          <cell r="A244" t="str">
            <v xml:space="preserve">4-2200/1114  /T-I.B.6.2.1.2.3      </v>
          </cell>
          <cell r="B244" t="str">
            <v xml:space="preserve">1114  </v>
          </cell>
          <cell r="C244" t="str">
            <v>4-2200</v>
          </cell>
          <cell r="D244" t="str">
            <v xml:space="preserve">T-I.B.6.2.1.2.3      </v>
          </cell>
          <cell r="E244" t="str">
            <v>1114  SRIA DE HACIENDA</v>
          </cell>
          <cell r="F244" t="str">
            <v>4-2200  VTA ACTVO LTE INVIAS</v>
          </cell>
          <cell r="G244" t="str">
            <v>T-I.B.6.2.1.2.3        OtrRecSFVA FInvN</v>
          </cell>
          <cell r="H244">
            <v>0</v>
          </cell>
        </row>
        <row r="245">
          <cell r="A245" t="str">
            <v xml:space="preserve">4-2260/1114  /T-I.B.6.2.1.2.3      </v>
          </cell>
          <cell r="B245" t="str">
            <v xml:space="preserve">1114  </v>
          </cell>
          <cell r="C245" t="str">
            <v>4-2260</v>
          </cell>
          <cell r="D245" t="str">
            <v xml:space="preserve">T-I.B.6.2.1.2.3      </v>
          </cell>
          <cell r="E245" t="str">
            <v>1114  SRIA DE HACIENDA</v>
          </cell>
          <cell r="F245" t="str">
            <v>4-2260  MTO VIA ACT STAFEDAN</v>
          </cell>
          <cell r="G245" t="str">
            <v>T-I.B.6.2.1.2.3        OtrRecSFVA FInvN</v>
          </cell>
          <cell r="H245">
            <v>0</v>
          </cell>
        </row>
        <row r="246">
          <cell r="A246" t="str">
            <v xml:space="preserve">4-2300/1114  /T-I.B.6.2.1.2.3      </v>
          </cell>
          <cell r="B246" t="str">
            <v xml:space="preserve">1114  </v>
          </cell>
          <cell r="C246" t="str">
            <v>4-2300</v>
          </cell>
          <cell r="D246" t="str">
            <v xml:space="preserve">T-I.B.6.2.1.2.3      </v>
          </cell>
          <cell r="E246" t="str">
            <v>1114  SRIA DE HACIENDA</v>
          </cell>
          <cell r="F246" t="str">
            <v>4-2300  EXC EADE EDAT V ANT</v>
          </cell>
          <cell r="G246" t="str">
            <v>T-I.B.6.2.1.2.3        OtrRecSFVA FInvN</v>
          </cell>
          <cell r="H246">
            <v>0</v>
          </cell>
        </row>
        <row r="247">
          <cell r="A247" t="str">
            <v xml:space="preserve">4-2300/1114  /T-I.B.6.3.2.3        </v>
          </cell>
          <cell r="B247" t="str">
            <v xml:space="preserve">1114  </v>
          </cell>
          <cell r="C247" t="str">
            <v>4-2300</v>
          </cell>
          <cell r="D247" t="str">
            <v xml:space="preserve">T-I.B.6.3.2.3        </v>
          </cell>
          <cell r="E247" t="str">
            <v>1114  SRIA DE HACIENDA</v>
          </cell>
          <cell r="F247" t="str">
            <v>4-2300  EXC EADE EDAT V ANT</v>
          </cell>
          <cell r="G247" t="str">
            <v>T-I.B.6.3.2.3          OtrRecRESP FInvN</v>
          </cell>
          <cell r="H247">
            <v>0</v>
          </cell>
        </row>
        <row r="248">
          <cell r="A248" t="str">
            <v xml:space="preserve">4-2350/1114  /T-I.B.6.2.1.2.3      </v>
          </cell>
          <cell r="B248" t="str">
            <v xml:space="preserve">1114  </v>
          </cell>
          <cell r="C248" t="str">
            <v>4-2350</v>
          </cell>
          <cell r="D248" t="str">
            <v xml:space="preserve">T-I.B.6.2.1.2.3      </v>
          </cell>
          <cell r="E248" t="str">
            <v>1114  SRIA DE HACIENDA</v>
          </cell>
          <cell r="F248" t="str">
            <v>4-2350  FDO ESPECIAL RENTAS</v>
          </cell>
          <cell r="G248" t="str">
            <v>T-I.B.6.2.1.2.3        OtrRecSFVA FInvN</v>
          </cell>
          <cell r="H248">
            <v>0</v>
          </cell>
        </row>
        <row r="249">
          <cell r="A249" t="str">
            <v xml:space="preserve">4-2350/1114  /T-I.B.6.3.2.3        </v>
          </cell>
          <cell r="B249" t="str">
            <v xml:space="preserve">1114  </v>
          </cell>
          <cell r="C249" t="str">
            <v>4-2350</v>
          </cell>
          <cell r="D249" t="str">
            <v xml:space="preserve">T-I.B.6.3.2.3        </v>
          </cell>
          <cell r="E249" t="str">
            <v>1114  SRIA DE HACIENDA</v>
          </cell>
          <cell r="F249" t="str">
            <v>4-2350  FDO ESPECIAL RENTAS</v>
          </cell>
          <cell r="G249" t="str">
            <v>T-I.B.6.3.2.3          OtrRecRESP FInvN</v>
          </cell>
          <cell r="H249">
            <v>0</v>
          </cell>
        </row>
        <row r="250">
          <cell r="A250" t="str">
            <v xml:space="preserve">4-2450/1114  /T-I.B.6.2.1.2.3      </v>
          </cell>
          <cell r="B250" t="str">
            <v xml:space="preserve">1114  </v>
          </cell>
          <cell r="C250" t="str">
            <v>4-2450</v>
          </cell>
          <cell r="D250" t="str">
            <v xml:space="preserve">T-I.B.6.2.1.2.3      </v>
          </cell>
          <cell r="E250" t="str">
            <v>1114  SRIA DE HACIENDA</v>
          </cell>
          <cell r="F250" t="str">
            <v>4-2450  CNV ICA SRV DIAG AGR</v>
          </cell>
          <cell r="G250" t="str">
            <v>T-I.B.6.2.1.2.3        OtrRecSFVA FInvN</v>
          </cell>
          <cell r="H250">
            <v>0</v>
          </cell>
        </row>
        <row r="251">
          <cell r="A251" t="str">
            <v xml:space="preserve">4-2480/1114  /T-I.B.6.2.1.2.3      </v>
          </cell>
          <cell r="B251" t="str">
            <v xml:space="preserve">1114  </v>
          </cell>
          <cell r="C251" t="str">
            <v>4-2480</v>
          </cell>
          <cell r="D251" t="str">
            <v xml:space="preserve">T-I.B.6.2.1.2.3      </v>
          </cell>
          <cell r="E251" t="str">
            <v>1114  SRIA DE HACIENDA</v>
          </cell>
          <cell r="F251" t="str">
            <v>4-2480  FONPET</v>
          </cell>
          <cell r="G251" t="str">
            <v>T-I.B.6.2.1.2.3        OtrRecSFVA FInvN</v>
          </cell>
          <cell r="H251">
            <v>0</v>
          </cell>
        </row>
        <row r="252">
          <cell r="A252" t="str">
            <v xml:space="preserve">4-2481/1114  /T-I.B.6.2.1.2.3      </v>
          </cell>
          <cell r="B252" t="str">
            <v xml:space="preserve">1114  </v>
          </cell>
          <cell r="C252" t="str">
            <v>4-2481</v>
          </cell>
          <cell r="D252" t="str">
            <v xml:space="preserve">T-I.B.6.2.1.2.3      </v>
          </cell>
          <cell r="E252" t="str">
            <v>1114  SRIA DE HACIENDA</v>
          </cell>
          <cell r="F252" t="str">
            <v>4-2481  FDO GILBERTO ECHEVER</v>
          </cell>
          <cell r="G252" t="str">
            <v>T-I.B.6.2.1.2.3        OtrRecSFVA FInvN</v>
          </cell>
          <cell r="H252">
            <v>0</v>
          </cell>
        </row>
        <row r="253">
          <cell r="A253" t="str">
            <v xml:space="preserve">4-2490/1114  /T-I.B.6.2.1.2.3      </v>
          </cell>
          <cell r="B253" t="str">
            <v xml:space="preserve">1114  </v>
          </cell>
          <cell r="C253" t="str">
            <v>4-2490</v>
          </cell>
          <cell r="D253" t="str">
            <v xml:space="preserve">T-I.B.6.2.1.2.3      </v>
          </cell>
          <cell r="E253" t="str">
            <v>1114  SRIA DE HACIENDA</v>
          </cell>
          <cell r="F253" t="str">
            <v>4-2490  PEAJE EL PANDEQUESO</v>
          </cell>
          <cell r="G253" t="str">
            <v>T-I.B.6.2.1.2.3        OtrRecSFVA FInvN</v>
          </cell>
          <cell r="H253">
            <v>0</v>
          </cell>
        </row>
        <row r="254">
          <cell r="A254" t="str">
            <v xml:space="preserve">4-2490/1114  /T-I.B.6.3.2.3        </v>
          </cell>
          <cell r="B254" t="str">
            <v xml:space="preserve">1114  </v>
          </cell>
          <cell r="C254" t="str">
            <v>4-2490</v>
          </cell>
          <cell r="D254" t="str">
            <v xml:space="preserve">T-I.B.6.3.2.3        </v>
          </cell>
          <cell r="E254" t="str">
            <v>1114  SRIA DE HACIENDA</v>
          </cell>
          <cell r="F254" t="str">
            <v>4-2490  PEAJE EL PANDEQUESO</v>
          </cell>
          <cell r="G254" t="str">
            <v>T-I.B.6.3.2.3          OtrRecRESP FInvN</v>
          </cell>
          <cell r="H254">
            <v>0</v>
          </cell>
        </row>
        <row r="255">
          <cell r="A255" t="str">
            <v xml:space="preserve">4-2503/1114  /T-I.A.2.6.2.1.1.5    </v>
          </cell>
          <cell r="B255" t="str">
            <v xml:space="preserve">1114  </v>
          </cell>
          <cell r="C255" t="str">
            <v>4-2503</v>
          </cell>
          <cell r="D255" t="str">
            <v xml:space="preserve">T-I.A.2.6.2.1.1.5    </v>
          </cell>
          <cell r="E255" t="str">
            <v>1114  SRIA DE HACIENDA</v>
          </cell>
          <cell r="F255" t="str">
            <v>4-2503  VENTA ACCIONES EADE S.A. E.S.P.</v>
          </cell>
          <cell r="G255" t="str">
            <v>T-I.A.2.6.2.1.1.5      S.G.P.AguaPotYSa</v>
          </cell>
          <cell r="H255">
            <v>0</v>
          </cell>
        </row>
        <row r="256">
          <cell r="A256" t="str">
            <v xml:space="preserve">4-2503/1114  /T-I.B.6.2.1.2.3      </v>
          </cell>
          <cell r="B256" t="str">
            <v xml:space="preserve">1114  </v>
          </cell>
          <cell r="C256" t="str">
            <v>4-2503</v>
          </cell>
          <cell r="D256" t="str">
            <v xml:space="preserve">T-I.B.6.2.1.2.3      </v>
          </cell>
          <cell r="E256" t="str">
            <v>1114  SRIA DE HACIENDA</v>
          </cell>
          <cell r="F256" t="str">
            <v>4-2503  VENTA ACCIONES EADE S.A. E.S.P.</v>
          </cell>
          <cell r="G256" t="str">
            <v>T-I.B.6.2.1.2.3        OtrRecSFVA FInvN</v>
          </cell>
          <cell r="H256">
            <v>0</v>
          </cell>
        </row>
        <row r="257">
          <cell r="A257" t="str">
            <v xml:space="preserve">4-2503/1114  /T-I.B.6.3.2.3        </v>
          </cell>
          <cell r="B257" t="str">
            <v xml:space="preserve">1114  </v>
          </cell>
          <cell r="C257" t="str">
            <v>4-2503</v>
          </cell>
          <cell r="D257" t="str">
            <v xml:space="preserve">T-I.B.6.3.2.3        </v>
          </cell>
          <cell r="E257" t="str">
            <v>1114  SRIA DE HACIENDA</v>
          </cell>
          <cell r="F257" t="str">
            <v>4-2503  VENTA ACCIONES EADE S.A. E.S.P.</v>
          </cell>
          <cell r="G257" t="str">
            <v>T-I.B.6.3.2.3          OtrRecRESP FInvN</v>
          </cell>
          <cell r="H257">
            <v>0</v>
          </cell>
        </row>
        <row r="258">
          <cell r="A258" t="str">
            <v xml:space="preserve">4-2506/1114  /T-I.B.6.2.1.2.3      </v>
          </cell>
          <cell r="B258" t="str">
            <v xml:space="preserve">1114  </v>
          </cell>
          <cell r="C258" t="str">
            <v>4-2506</v>
          </cell>
          <cell r="D258" t="str">
            <v xml:space="preserve">T-I.B.6.2.1.2.3      </v>
          </cell>
          <cell r="E258" t="str">
            <v>1114  SRIA DE HACIENDA</v>
          </cell>
          <cell r="F258" t="str">
            <v>4-2506  FONDO AGUA COFINACIACION</v>
          </cell>
          <cell r="G258" t="str">
            <v>T-I.B.6.2.1.2.3        OtrRecSFVA FInvN</v>
          </cell>
          <cell r="H258">
            <v>0</v>
          </cell>
        </row>
        <row r="259">
          <cell r="A259" t="str">
            <v xml:space="preserve">4-2507/1114  /T-I.B.6.2.1.2.3      </v>
          </cell>
          <cell r="B259" t="str">
            <v xml:space="preserve">1114  </v>
          </cell>
          <cell r="C259" t="str">
            <v>4-2507</v>
          </cell>
          <cell r="D259" t="str">
            <v xml:space="preserve">T-I.B.6.2.1.2.3      </v>
          </cell>
          <cell r="E259" t="str">
            <v>1114  SRIA DE HACIENDA</v>
          </cell>
          <cell r="F259" t="str">
            <v>4-2507  FDO AGUA - CREDITOS</v>
          </cell>
          <cell r="G259" t="str">
            <v>T-I.B.6.2.1.2.3        OtrRecSFVA FInvN</v>
          </cell>
          <cell r="H259">
            <v>0</v>
          </cell>
        </row>
        <row r="260">
          <cell r="A260" t="str">
            <v xml:space="preserve">4-2507/1114  /T-I.B.6.3.2.3        </v>
          </cell>
          <cell r="B260" t="str">
            <v xml:space="preserve">1114  </v>
          </cell>
          <cell r="C260" t="str">
            <v>4-2507</v>
          </cell>
          <cell r="D260" t="str">
            <v xml:space="preserve">T-I.B.6.3.2.3        </v>
          </cell>
          <cell r="E260" t="str">
            <v>1114  SRIA DE HACIENDA</v>
          </cell>
          <cell r="F260" t="str">
            <v>4-2507  FDO AGUA - CREDITOS</v>
          </cell>
          <cell r="G260" t="str">
            <v>T-I.B.6.3.2.3          OtrRecRESP FInvN</v>
          </cell>
          <cell r="H260">
            <v>0</v>
          </cell>
        </row>
        <row r="261">
          <cell r="A261" t="str">
            <v xml:space="preserve">4-2512/1114  /T-I.B.6.2.1.2.3      </v>
          </cell>
          <cell r="B261" t="str">
            <v xml:space="preserve">1114  </v>
          </cell>
          <cell r="C261" t="str">
            <v>4-2512</v>
          </cell>
          <cell r="D261" t="str">
            <v xml:space="preserve">T-I.B.6.2.1.2.3      </v>
          </cell>
          <cell r="E261" t="str">
            <v>1114  SRIA DE HACIENDA</v>
          </cell>
          <cell r="F261" t="str">
            <v>4-2512  CUOT PART MES PENS</v>
          </cell>
          <cell r="G261" t="str">
            <v>T-I.B.6.2.1.2.3        OtrRecSFVA FInvN</v>
          </cell>
          <cell r="H261">
            <v>0</v>
          </cell>
        </row>
        <row r="262">
          <cell r="A262" t="str">
            <v xml:space="preserve">4-3010/1114  /T-I.B.13.5           </v>
          </cell>
          <cell r="B262" t="str">
            <v xml:space="preserve">1114  </v>
          </cell>
          <cell r="C262" t="str">
            <v>4-3010</v>
          </cell>
          <cell r="D262" t="str">
            <v xml:space="preserve">T-I.B.13.5           </v>
          </cell>
          <cell r="E262" t="str">
            <v>1114  SRIA DE HACIENDA</v>
          </cell>
          <cell r="F262" t="str">
            <v>4-3010  SGP - EDUCACION</v>
          </cell>
          <cell r="G262" t="str">
            <v>T-I.B.13.5             Reintegros Otros</v>
          </cell>
          <cell r="H262">
            <v>-40095277</v>
          </cell>
        </row>
        <row r="263">
          <cell r="A263" t="str">
            <v xml:space="preserve">4-3010/1114  /T-I.B.6.2.1.2.1.1    </v>
          </cell>
          <cell r="B263" t="str">
            <v xml:space="preserve">1114  </v>
          </cell>
          <cell r="C263" t="str">
            <v>4-3010</v>
          </cell>
          <cell r="D263" t="str">
            <v xml:space="preserve">T-I.B.6.2.1.2.1.1    </v>
          </cell>
          <cell r="E263" t="str">
            <v>1114  SRIA DE HACIENDA</v>
          </cell>
          <cell r="F263" t="str">
            <v>4-3010  SGP - EDUCACION</v>
          </cell>
          <cell r="G263" t="str">
            <v>T-I.B.6.2.1.2.1.1      SFVA SGP Educaci</v>
          </cell>
          <cell r="H263">
            <v>0</v>
          </cell>
        </row>
        <row r="264">
          <cell r="A264" t="str">
            <v xml:space="preserve">4-3010/1114  /T-I.B.6.3.2.1.1      </v>
          </cell>
          <cell r="B264" t="str">
            <v xml:space="preserve">1114  </v>
          </cell>
          <cell r="C264" t="str">
            <v>4-3010</v>
          </cell>
          <cell r="D264" t="str">
            <v xml:space="preserve">T-I.B.6.3.2.1.1      </v>
          </cell>
          <cell r="E264" t="str">
            <v>1114  SRIA DE HACIENDA</v>
          </cell>
          <cell r="F264" t="str">
            <v>4-3010  SGP - EDUCACION</v>
          </cell>
          <cell r="G264" t="str">
            <v>T-I.B.6.3.2.1.1        RESP SGP Educaci</v>
          </cell>
          <cell r="H264">
            <v>0</v>
          </cell>
        </row>
        <row r="265">
          <cell r="A265" t="str">
            <v xml:space="preserve">4-3020/1114  /T-I.B.6.2.1.2.3      </v>
          </cell>
          <cell r="B265" t="str">
            <v xml:space="preserve">1114  </v>
          </cell>
          <cell r="C265" t="str">
            <v>4-3020</v>
          </cell>
          <cell r="D265" t="str">
            <v xml:space="preserve">T-I.B.6.2.1.2.3      </v>
          </cell>
          <cell r="E265" t="str">
            <v>1114  SRIA DE HACIENDA</v>
          </cell>
          <cell r="F265" t="str">
            <v>4-3020  SITUADO FISCAL EDUC</v>
          </cell>
          <cell r="G265" t="str">
            <v>T-I.B.6.2.1.2.3        OtrRecSFVA FInvN</v>
          </cell>
          <cell r="H265">
            <v>0</v>
          </cell>
        </row>
        <row r="266">
          <cell r="A266" t="str">
            <v xml:space="preserve">4-3020/1114  /T-I.B.6.3.2.3        </v>
          </cell>
          <cell r="B266" t="str">
            <v xml:space="preserve">1114  </v>
          </cell>
          <cell r="C266" t="str">
            <v>4-3020</v>
          </cell>
          <cell r="D266" t="str">
            <v xml:space="preserve">T-I.B.6.3.2.3        </v>
          </cell>
          <cell r="E266" t="str">
            <v>1114  SRIA DE HACIENDA</v>
          </cell>
          <cell r="F266" t="str">
            <v>4-3020  SITUADO FISCAL EDUC</v>
          </cell>
          <cell r="G266" t="str">
            <v>T-I.B.6.3.2.3          OtrRecRESP FInvN</v>
          </cell>
          <cell r="H266">
            <v>0</v>
          </cell>
        </row>
        <row r="267">
          <cell r="A267" t="str">
            <v xml:space="preserve">4-3040/1114  /T-I.B.6.2.1.2.1.5    </v>
          </cell>
          <cell r="B267" t="str">
            <v xml:space="preserve">1114  </v>
          </cell>
          <cell r="C267" t="str">
            <v>4-3040</v>
          </cell>
          <cell r="D267" t="str">
            <v xml:space="preserve">T-I.B.6.2.1.2.1.5    </v>
          </cell>
          <cell r="E267" t="str">
            <v>1114  SRIA DE HACIENDA</v>
          </cell>
          <cell r="F267" t="str">
            <v>4-3040  SGP AGUA POTABLE  YS</v>
          </cell>
          <cell r="G267" t="str">
            <v>T-I.B.6.2.1.2.1.5      SFVA SGP Agua Po</v>
          </cell>
          <cell r="H267">
            <v>0</v>
          </cell>
        </row>
        <row r="268">
          <cell r="A268" t="str">
            <v xml:space="preserve">4-3041/1114  /T-I.A.2.6.2.1.1.5    </v>
          </cell>
          <cell r="B268" t="str">
            <v xml:space="preserve">1114  </v>
          </cell>
          <cell r="C268" t="str">
            <v>4-3041</v>
          </cell>
          <cell r="D268" t="str">
            <v xml:space="preserve">T-I.A.2.6.2.1.1.5    </v>
          </cell>
          <cell r="E268" t="str">
            <v>1114  SRIA DE HACIENDA</v>
          </cell>
          <cell r="F268" t="str">
            <v>4-3041  SGP-MUNICIPIOS DESCERTIFICADOS</v>
          </cell>
          <cell r="G268" t="str">
            <v>T-I.A.2.6.2.1.1.5      S.G.P.AguaPotYSa</v>
          </cell>
          <cell r="H268">
            <v>0</v>
          </cell>
        </row>
        <row r="269">
          <cell r="A269" t="str">
            <v xml:space="preserve">4-3041/1114  /T-I.B.6.2.1.2.1.5    </v>
          </cell>
          <cell r="B269" t="str">
            <v xml:space="preserve">1114  </v>
          </cell>
          <cell r="C269" t="str">
            <v>4-3041</v>
          </cell>
          <cell r="D269" t="str">
            <v xml:space="preserve">T-I.B.6.2.1.2.1.5    </v>
          </cell>
          <cell r="E269" t="str">
            <v>1114  SRIA DE HACIENDA</v>
          </cell>
          <cell r="F269" t="str">
            <v>4-3041  SGP-MUNICIPIOS DESCERTIFICADOS</v>
          </cell>
          <cell r="G269" t="str">
            <v>T-I.B.6.2.1.2.1.5      SFVA SGP Agua Po</v>
          </cell>
          <cell r="H269">
            <v>0</v>
          </cell>
        </row>
        <row r="270">
          <cell r="A270" t="str">
            <v xml:space="preserve">4-3041/1114  /T-I.B.6.2.1.2.3      </v>
          </cell>
          <cell r="B270" t="str">
            <v xml:space="preserve">1114  </v>
          </cell>
          <cell r="C270" t="str">
            <v>4-3041</v>
          </cell>
          <cell r="D270" t="str">
            <v xml:space="preserve">T-I.B.6.2.1.2.3      </v>
          </cell>
          <cell r="E270" t="str">
            <v>1114  SRIA DE HACIENDA</v>
          </cell>
          <cell r="F270" t="str">
            <v>4-3041  SGP-MUNICIPIOS DESCERTIFICADOS</v>
          </cell>
          <cell r="G270" t="str">
            <v>T-I.B.6.2.1.2.3        OtrRecSFVA FInvN</v>
          </cell>
          <cell r="H270">
            <v>0</v>
          </cell>
        </row>
        <row r="271">
          <cell r="A271" t="str">
            <v xml:space="preserve">4-3101/1114  /T-I.B.6.2.1.2.2      </v>
          </cell>
          <cell r="B271" t="str">
            <v xml:space="preserve">1114  </v>
          </cell>
          <cell r="C271" t="str">
            <v>4-3101</v>
          </cell>
          <cell r="D271" t="str">
            <v xml:space="preserve">T-I.B.6.2.1.2.2      </v>
          </cell>
          <cell r="E271" t="str">
            <v>1114  SRIA DE HACIENDA</v>
          </cell>
          <cell r="F271" t="str">
            <v>4-3101  REGALIAS PETORLIFERAS</v>
          </cell>
          <cell r="G271" t="str">
            <v>T-I.B.6.2.1.2.2        SFVA RegalYCompe</v>
          </cell>
          <cell r="H271">
            <v>0</v>
          </cell>
        </row>
        <row r="272">
          <cell r="A272" t="str">
            <v xml:space="preserve">4-3101/1114  /T-I.B.6.3.2.2        </v>
          </cell>
          <cell r="B272" t="str">
            <v xml:space="preserve">1114  </v>
          </cell>
          <cell r="C272" t="str">
            <v>4-3101</v>
          </cell>
          <cell r="D272" t="str">
            <v xml:space="preserve">T-I.B.6.3.2.2        </v>
          </cell>
          <cell r="E272" t="str">
            <v>1114  SRIA DE HACIENDA</v>
          </cell>
          <cell r="F272" t="str">
            <v>4-3101  REGALIAS PETORLIFERAS</v>
          </cell>
          <cell r="G272" t="str">
            <v>T-I.B.6.3.2.2          RESP RegalYCompe</v>
          </cell>
          <cell r="H272">
            <v>0</v>
          </cell>
        </row>
        <row r="273">
          <cell r="A273" t="str">
            <v xml:space="preserve">4-3102/1114  /T-I.B.6.3.2.2        </v>
          </cell>
          <cell r="B273" t="str">
            <v xml:space="preserve">1114  </v>
          </cell>
          <cell r="C273" t="str">
            <v>4-3102</v>
          </cell>
          <cell r="D273" t="str">
            <v xml:space="preserve">T-I.B.6.3.2.2        </v>
          </cell>
          <cell r="E273" t="str">
            <v>1114  SRIA DE HACIENDA</v>
          </cell>
          <cell r="F273" t="str">
            <v>4-3102  REGALIAS CARBON</v>
          </cell>
          <cell r="G273" t="str">
            <v>T-I.B.6.3.2.2          RESP RegalYCompe</v>
          </cell>
          <cell r="H273">
            <v>0</v>
          </cell>
        </row>
        <row r="274">
          <cell r="A274" t="str">
            <v xml:space="preserve">4-3109/1114  /T-I.B.6.3.2.2        </v>
          </cell>
          <cell r="B274" t="str">
            <v xml:space="preserve">1114  </v>
          </cell>
          <cell r="C274" t="str">
            <v>4-3109</v>
          </cell>
          <cell r="D274" t="str">
            <v xml:space="preserve">T-I.B.6.3.2.2        </v>
          </cell>
          <cell r="E274" t="str">
            <v>1114  SRIA DE HACIENDA</v>
          </cell>
          <cell r="F274" t="str">
            <v>4-3109  REG DIF PETR Y CARBO</v>
          </cell>
          <cell r="G274" t="str">
            <v>T-I.B.6.3.2.2          RESP RegalYCompe</v>
          </cell>
          <cell r="H274">
            <v>0</v>
          </cell>
        </row>
        <row r="275">
          <cell r="A275" t="str">
            <v xml:space="preserve">4-3120/1114  /T-I.B.13.5           </v>
          </cell>
          <cell r="B275" t="str">
            <v xml:space="preserve">1114  </v>
          </cell>
          <cell r="C275" t="str">
            <v>4-3120</v>
          </cell>
          <cell r="D275" t="str">
            <v xml:space="preserve">T-I.B.13.5           </v>
          </cell>
          <cell r="E275" t="str">
            <v>1114  SRIA DE HACIENDA</v>
          </cell>
          <cell r="F275" t="str">
            <v>4-3120  SOBRETASA Al ACPM</v>
          </cell>
          <cell r="G275" t="str">
            <v>T-I.B.13.5             Reintegros Otros</v>
          </cell>
          <cell r="H275">
            <v>0</v>
          </cell>
        </row>
        <row r="276">
          <cell r="A276" t="str">
            <v xml:space="preserve">4-3120/1114  /T-I.B.6.2.1.2.3      </v>
          </cell>
          <cell r="B276" t="str">
            <v xml:space="preserve">1114  </v>
          </cell>
          <cell r="C276" t="str">
            <v>4-3120</v>
          </cell>
          <cell r="D276" t="str">
            <v xml:space="preserve">T-I.B.6.2.1.2.3      </v>
          </cell>
          <cell r="E276" t="str">
            <v>1114  SRIA DE HACIENDA</v>
          </cell>
          <cell r="F276" t="str">
            <v>4-3120  SOBRETASA Al ACPM</v>
          </cell>
          <cell r="G276" t="str">
            <v>T-I.B.6.2.1.2.3        OtrRecSFVA FInvN</v>
          </cell>
          <cell r="H276">
            <v>0</v>
          </cell>
        </row>
        <row r="277">
          <cell r="A277" t="str">
            <v xml:space="preserve">4-3120/1114  /T-I.B.6.3.2.3        </v>
          </cell>
          <cell r="B277" t="str">
            <v xml:space="preserve">1114  </v>
          </cell>
          <cell r="C277" t="str">
            <v>4-3120</v>
          </cell>
          <cell r="D277" t="str">
            <v xml:space="preserve">T-I.B.6.3.2.3        </v>
          </cell>
          <cell r="E277" t="str">
            <v>1114  SRIA DE HACIENDA</v>
          </cell>
          <cell r="F277" t="str">
            <v>4-3120  SOBRETASA Al ACPM</v>
          </cell>
          <cell r="G277" t="str">
            <v>T-I.B.6.3.2.3          OtrRecRESP FInvN</v>
          </cell>
          <cell r="H277">
            <v>0</v>
          </cell>
        </row>
        <row r="278">
          <cell r="A278" t="str">
            <v xml:space="preserve">4-3131/1114  /T-I.B.6.2.1.2.3      </v>
          </cell>
          <cell r="B278" t="str">
            <v xml:space="preserve">1114  </v>
          </cell>
          <cell r="C278" t="str">
            <v>4-3131</v>
          </cell>
          <cell r="D278" t="str">
            <v xml:space="preserve">T-I.B.6.2.1.2.3      </v>
          </cell>
          <cell r="E278" t="str">
            <v>1114  SRIA DE HACIENDA</v>
          </cell>
          <cell r="F278" t="str">
            <v>4-3131  IVA CEDIDO TEL CELUL</v>
          </cell>
          <cell r="G278" t="str">
            <v>T-I.B.6.2.1.2.3        OtrRecSFVA FInvN</v>
          </cell>
          <cell r="H278">
            <v>0</v>
          </cell>
        </row>
        <row r="279">
          <cell r="A279" t="str">
            <v xml:space="preserve">4-4415/1114  /T-I.B.6.2.1.2.3      </v>
          </cell>
          <cell r="B279" t="str">
            <v xml:space="preserve">1114  </v>
          </cell>
          <cell r="C279" t="str">
            <v>4-4415</v>
          </cell>
          <cell r="D279" t="str">
            <v xml:space="preserve">T-I.B.6.2.1.2.3      </v>
          </cell>
          <cell r="E279" t="str">
            <v>1114  SRIA DE HACIENDA</v>
          </cell>
          <cell r="F279" t="str">
            <v>4-4415  CNV.4095.96 FIS</v>
          </cell>
          <cell r="G279" t="str">
            <v>T-I.B.6.2.1.2.3        OtrRecSFVA FInvN</v>
          </cell>
          <cell r="H279">
            <v>0</v>
          </cell>
        </row>
        <row r="280">
          <cell r="A280" t="str">
            <v xml:space="preserve">4-4531/1114  /T-I.B.6.2.1.2.3      </v>
          </cell>
          <cell r="B280" t="str">
            <v xml:space="preserve">1114  </v>
          </cell>
          <cell r="C280" t="str">
            <v>4-4531</v>
          </cell>
          <cell r="D280" t="str">
            <v xml:space="preserve">T-I.B.6.2.1.2.3      </v>
          </cell>
          <cell r="E280" t="str">
            <v>1114  SRIA DE HACIENDA</v>
          </cell>
          <cell r="F280" t="str">
            <v>4-4531  CNV MPIO MDLLIN</v>
          </cell>
          <cell r="G280" t="str">
            <v>T-I.B.6.2.1.2.3        OtrRecSFVA FInvN</v>
          </cell>
          <cell r="H280">
            <v>0</v>
          </cell>
        </row>
        <row r="281">
          <cell r="A281" t="str">
            <v xml:space="preserve">4-4556/1114  /T-I.B.6.2.1.2.3      </v>
          </cell>
          <cell r="B281" t="str">
            <v xml:space="preserve">1114  </v>
          </cell>
          <cell r="C281" t="str">
            <v>4-4556</v>
          </cell>
          <cell r="D281" t="str">
            <v xml:space="preserve">T-I.B.6.2.1.2.3      </v>
          </cell>
          <cell r="E281" t="str">
            <v>1114  SRIA DE HACIENDA</v>
          </cell>
          <cell r="F281" t="str">
            <v>4-4556  CNV E.P.M.</v>
          </cell>
          <cell r="G281" t="str">
            <v>T-I.B.6.2.1.2.3        OtrRecSFVA FInvN</v>
          </cell>
          <cell r="H281">
            <v>0</v>
          </cell>
        </row>
        <row r="282">
          <cell r="A282" t="str">
            <v xml:space="preserve">4-4576/1114  /T-I.B.6.2.1.2.3      </v>
          </cell>
          <cell r="B282" t="str">
            <v xml:space="preserve">1114  </v>
          </cell>
          <cell r="C282" t="str">
            <v>4-4576</v>
          </cell>
          <cell r="D282" t="str">
            <v xml:space="preserve">T-I.B.6.2.1.2.3      </v>
          </cell>
          <cell r="E282" t="str">
            <v>1114  SRIA DE HACIENDA</v>
          </cell>
          <cell r="F282" t="str">
            <v>4-4576  CNV MINEDUCAC</v>
          </cell>
          <cell r="G282" t="str">
            <v>T-I.B.6.2.1.2.3        OtrRecSFVA FInvN</v>
          </cell>
          <cell r="H282">
            <v>0</v>
          </cell>
        </row>
        <row r="283">
          <cell r="A283" t="str">
            <v xml:space="preserve">4-4592/1114  /T-I.B.6.2.1.2.3      </v>
          </cell>
          <cell r="B283" t="str">
            <v xml:space="preserve">1114  </v>
          </cell>
          <cell r="C283" t="str">
            <v>4-4592</v>
          </cell>
          <cell r="D283" t="str">
            <v xml:space="preserve">T-I.B.6.2.1.2.3      </v>
          </cell>
          <cell r="E283" t="str">
            <v>1114  SRIA DE HACIENDA</v>
          </cell>
          <cell r="F283" t="str">
            <v>4-4592  CNV.O27/2 MINEDUC</v>
          </cell>
          <cell r="G283" t="str">
            <v>T-I.B.6.2.1.2.3        OtrRecSFVA FInvN</v>
          </cell>
          <cell r="H283">
            <v>0</v>
          </cell>
        </row>
        <row r="284">
          <cell r="A284" t="str">
            <v xml:space="preserve">4-4598/1114  /T-I.B.13.5           </v>
          </cell>
          <cell r="B284" t="str">
            <v xml:space="preserve">1114  </v>
          </cell>
          <cell r="C284" t="str">
            <v>4-4598</v>
          </cell>
          <cell r="D284" t="str">
            <v xml:space="preserve">T-I.B.13.5           </v>
          </cell>
          <cell r="E284" t="str">
            <v>1114  SRIA DE HACIENDA</v>
          </cell>
          <cell r="F284" t="str">
            <v>4-4598  DELEGACION MINMINAS</v>
          </cell>
          <cell r="G284" t="str">
            <v>T-I.B.13.5             Reintegros Otros</v>
          </cell>
          <cell r="H284">
            <v>-1320792</v>
          </cell>
        </row>
        <row r="285">
          <cell r="A285" t="str">
            <v xml:space="preserve">4-4598/1114  /T-I.B.6.2.1.2.3      </v>
          </cell>
          <cell r="B285" t="str">
            <v xml:space="preserve">1114  </v>
          </cell>
          <cell r="C285" t="str">
            <v>4-4598</v>
          </cell>
          <cell r="D285" t="str">
            <v xml:space="preserve">T-I.B.6.2.1.2.3      </v>
          </cell>
          <cell r="E285" t="str">
            <v>1114  SRIA DE HACIENDA</v>
          </cell>
          <cell r="F285" t="str">
            <v>4-4598  DELEGACION MINMINAS</v>
          </cell>
          <cell r="G285" t="str">
            <v>T-I.B.6.2.1.2.3        OtrRecSFVA FInvN</v>
          </cell>
          <cell r="H285">
            <v>0</v>
          </cell>
        </row>
        <row r="286">
          <cell r="A286" t="str">
            <v xml:space="preserve">4-4598/1114  /T-I.B.6.3.2.3        </v>
          </cell>
          <cell r="B286" t="str">
            <v xml:space="preserve">1114  </v>
          </cell>
          <cell r="C286" t="str">
            <v>4-4598</v>
          </cell>
          <cell r="D286" t="str">
            <v xml:space="preserve">T-I.B.6.3.2.3        </v>
          </cell>
          <cell r="E286" t="str">
            <v>1114  SRIA DE HACIENDA</v>
          </cell>
          <cell r="F286" t="str">
            <v>4-4598  DELEGACION MINMINAS</v>
          </cell>
          <cell r="G286" t="str">
            <v>T-I.B.6.3.2.3          OtrRecRESP FInvN</v>
          </cell>
          <cell r="H286">
            <v>0</v>
          </cell>
        </row>
        <row r="287">
          <cell r="A287" t="str">
            <v xml:space="preserve">4-4598/1114  /T-I.B.8.1.3          </v>
          </cell>
          <cell r="B287" t="str">
            <v xml:space="preserve">1114  </v>
          </cell>
          <cell r="C287" t="str">
            <v>4-4598</v>
          </cell>
          <cell r="D287" t="str">
            <v xml:space="preserve">T-I.B.8.1.3          </v>
          </cell>
          <cell r="E287" t="str">
            <v>1114  SRIA DE HACIENDA</v>
          </cell>
          <cell r="F287" t="str">
            <v>4-4598  DELEGACION MINMINAS</v>
          </cell>
          <cell r="G287" t="str">
            <v>T-I.B.8.1.3            RendXLibreDestNO</v>
          </cell>
          <cell r="H287">
            <v>-7729699</v>
          </cell>
        </row>
        <row r="288">
          <cell r="A288" t="str">
            <v xml:space="preserve">4-4632/1114  /T-I.B.6.2.1.2.3      </v>
          </cell>
          <cell r="B288" t="str">
            <v xml:space="preserve">1114  </v>
          </cell>
          <cell r="C288" t="str">
            <v>4-4632</v>
          </cell>
          <cell r="D288" t="str">
            <v xml:space="preserve">T-I.B.6.2.1.2.3      </v>
          </cell>
          <cell r="E288" t="str">
            <v>1114  SRIA DE HACIENDA</v>
          </cell>
          <cell r="F288" t="str">
            <v>4-4632  CNV PAL CULT RIONEGRO</v>
          </cell>
          <cell r="G288" t="str">
            <v>T-I.B.6.2.1.2.3        OtrRecSFVA FInvN</v>
          </cell>
          <cell r="H288">
            <v>0</v>
          </cell>
        </row>
        <row r="289">
          <cell r="A289" t="str">
            <v xml:space="preserve">4-4639/1114  /T-I.B.6.2.1.2.3      </v>
          </cell>
          <cell r="B289" t="str">
            <v xml:space="preserve">1114  </v>
          </cell>
          <cell r="C289" t="str">
            <v>4-4639</v>
          </cell>
          <cell r="D289" t="str">
            <v xml:space="preserve">T-I.B.6.2.1.2.3      </v>
          </cell>
          <cell r="E289" t="str">
            <v>1114  SRIA DE HACIENDA</v>
          </cell>
          <cell r="F289" t="str">
            <v>4-4639  F.N.R. COBERTURA EDUCATIVA</v>
          </cell>
          <cell r="G289" t="str">
            <v>T-I.B.6.2.1.2.3        OtrRecSFVA FInvN</v>
          </cell>
          <cell r="H289">
            <v>0</v>
          </cell>
        </row>
        <row r="290">
          <cell r="A290" t="str">
            <v xml:space="preserve">4-4640/1114  /T-I.B.6.2.1.2.3      </v>
          </cell>
          <cell r="B290" t="str">
            <v xml:space="preserve">1114  </v>
          </cell>
          <cell r="C290" t="str">
            <v>4-4640</v>
          </cell>
          <cell r="D290" t="str">
            <v xml:space="preserve">T-I.B.6.2.1.2.3      </v>
          </cell>
          <cell r="E290" t="str">
            <v>1114  SRIA DE HACIENDA</v>
          </cell>
          <cell r="F290" t="str">
            <v>4-4640  CNV MINAGRICULTURA ICA 047-03</v>
          </cell>
          <cell r="G290" t="str">
            <v>T-I.B.6.2.1.2.3        OtrRecSFVA FInvN</v>
          </cell>
          <cell r="H290">
            <v>0</v>
          </cell>
        </row>
        <row r="291">
          <cell r="A291" t="str">
            <v xml:space="preserve">4-4641/1114  /T-I.B.6.2.1.2.3      </v>
          </cell>
          <cell r="B291" t="str">
            <v xml:space="preserve">1114  </v>
          </cell>
          <cell r="C291" t="str">
            <v>4-4641</v>
          </cell>
          <cell r="D291" t="str">
            <v xml:space="preserve">T-I.B.6.2.1.2.3      </v>
          </cell>
          <cell r="E291" t="str">
            <v>1114  SRIA DE HACIENDA</v>
          </cell>
          <cell r="F291" t="str">
            <v>4-4641  CNV 126-03 MINEDUCAC</v>
          </cell>
          <cell r="G291" t="str">
            <v>T-I.B.6.2.1.2.3        OtrRecSFVA FInvN</v>
          </cell>
          <cell r="H291">
            <v>0</v>
          </cell>
        </row>
        <row r="292">
          <cell r="A292" t="str">
            <v xml:space="preserve">4-4643/1114  /T-I.B.6.2.1.2.3      </v>
          </cell>
          <cell r="B292" t="str">
            <v xml:space="preserve">1114  </v>
          </cell>
          <cell r="C292" t="str">
            <v>4-4643</v>
          </cell>
          <cell r="D292" t="str">
            <v xml:space="preserve">T-I.B.6.2.1.2.3      </v>
          </cell>
          <cell r="E292" t="str">
            <v>1114  SRIA DE HACIENDA</v>
          </cell>
          <cell r="F292" t="str">
            <v>4-4643  CNV 1018-03 MINCULTU</v>
          </cell>
          <cell r="G292" t="str">
            <v>T-I.B.6.2.1.2.3        OtrRecSFVA FInvN</v>
          </cell>
          <cell r="H292">
            <v>0</v>
          </cell>
        </row>
        <row r="293">
          <cell r="A293" t="str">
            <v xml:space="preserve">4-4645/1114  /T-I.B.6.2.1.2.3      </v>
          </cell>
          <cell r="B293" t="str">
            <v xml:space="preserve">1114  </v>
          </cell>
          <cell r="C293" t="str">
            <v>4-4645</v>
          </cell>
          <cell r="D293" t="str">
            <v xml:space="preserve">T-I.B.6.2.1.2.3      </v>
          </cell>
          <cell r="E293" t="str">
            <v>1114  SRIA DE HACIENDA</v>
          </cell>
          <cell r="F293" t="str">
            <v>4-4645  CNV 0832-04 MINCULTU</v>
          </cell>
          <cell r="G293" t="str">
            <v>T-I.B.6.2.1.2.3        OtrRecSFVA FInvN</v>
          </cell>
          <cell r="H293">
            <v>0</v>
          </cell>
        </row>
        <row r="294">
          <cell r="A294" t="str">
            <v xml:space="preserve">4-4647/1114  /T-I.B.6.2.1.2.3      </v>
          </cell>
          <cell r="B294" t="str">
            <v xml:space="preserve">1114  </v>
          </cell>
          <cell r="C294" t="str">
            <v>4-4647</v>
          </cell>
          <cell r="D294" t="str">
            <v xml:space="preserve">T-I.B.6.2.1.2.3      </v>
          </cell>
          <cell r="E294" t="str">
            <v>1114  SRIA DE HACIENDA</v>
          </cell>
          <cell r="F294" t="str">
            <v>4-4647  CNV 0843-04 MINCULTU</v>
          </cell>
          <cell r="G294" t="str">
            <v>T-I.B.6.2.1.2.3        OtrRecSFVA FInvN</v>
          </cell>
          <cell r="H294">
            <v>0</v>
          </cell>
        </row>
        <row r="295">
          <cell r="A295" t="str">
            <v xml:space="preserve">4-4653/1114  /T-I.B.6.2.1.2.3      </v>
          </cell>
          <cell r="B295" t="str">
            <v xml:space="preserve">1114  </v>
          </cell>
          <cell r="C295" t="str">
            <v>4-4653</v>
          </cell>
          <cell r="D295" t="str">
            <v xml:space="preserve">T-I.B.6.2.1.2.3      </v>
          </cell>
          <cell r="E295" t="str">
            <v>1114  SRIA DE HACIENDA</v>
          </cell>
          <cell r="F295" t="str">
            <v>4-4653  CNV 300/04 MINEDUC</v>
          </cell>
          <cell r="G295" t="str">
            <v>T-I.B.6.2.1.2.3        OtrRecSFVA FInvN</v>
          </cell>
          <cell r="H295">
            <v>0</v>
          </cell>
        </row>
        <row r="296">
          <cell r="A296" t="str">
            <v xml:space="preserve">4-4657/1114  /T-I.B.6.2.1.2.3      </v>
          </cell>
          <cell r="B296" t="str">
            <v xml:space="preserve">1114  </v>
          </cell>
          <cell r="C296" t="str">
            <v>4-4657</v>
          </cell>
          <cell r="D296" t="str">
            <v xml:space="preserve">T-I.B.6.2.1.2.3      </v>
          </cell>
          <cell r="E296" t="str">
            <v>1114  SRIA DE HACIENDA</v>
          </cell>
          <cell r="F296" t="str">
            <v>4-4657  CNV 039-04 MINMINAS</v>
          </cell>
          <cell r="G296" t="str">
            <v>T-I.B.6.2.1.2.3        OtrRecSFVA FInvN</v>
          </cell>
          <cell r="H296">
            <v>0</v>
          </cell>
        </row>
        <row r="297">
          <cell r="A297" t="str">
            <v xml:space="preserve">4-4659/1114  /T-I.B.6.2.1.2.3      </v>
          </cell>
          <cell r="B297" t="str">
            <v xml:space="preserve">1114  </v>
          </cell>
          <cell r="C297" t="str">
            <v>4-4659</v>
          </cell>
          <cell r="D297" t="str">
            <v xml:space="preserve">T-I.B.6.2.1.2.3      </v>
          </cell>
          <cell r="E297" t="str">
            <v>1114  SRIA DE HACIENDA</v>
          </cell>
          <cell r="F297" t="str">
            <v>4-4659  CNV 068-05 MINEDUCAC</v>
          </cell>
          <cell r="G297" t="str">
            <v>T-I.B.6.2.1.2.3        OtrRecSFVA FInvN</v>
          </cell>
          <cell r="H297">
            <v>0</v>
          </cell>
        </row>
        <row r="298">
          <cell r="A298" t="str">
            <v xml:space="preserve">4-4660/1114  /T-I.B.6.2.1.2.3      </v>
          </cell>
          <cell r="B298" t="str">
            <v xml:space="preserve">1114  </v>
          </cell>
          <cell r="C298" t="str">
            <v>4-4660</v>
          </cell>
          <cell r="D298" t="str">
            <v xml:space="preserve">T-I.B.6.2.1.2.3      </v>
          </cell>
          <cell r="E298" t="str">
            <v>1114  SRIA DE HACIENDA</v>
          </cell>
          <cell r="F298" t="str">
            <v>4-4660  CNV 364-05 MINCULTUR</v>
          </cell>
          <cell r="G298" t="str">
            <v>T-I.B.6.2.1.2.3        OtrRecSFVA FInvN</v>
          </cell>
          <cell r="H298">
            <v>0</v>
          </cell>
        </row>
        <row r="299">
          <cell r="A299" t="str">
            <v xml:space="preserve">4-4662/1114  /T-I.B.6.2.1.2.3      </v>
          </cell>
          <cell r="B299" t="str">
            <v xml:space="preserve">1114  </v>
          </cell>
          <cell r="C299" t="str">
            <v>4-4662</v>
          </cell>
          <cell r="D299" t="str">
            <v xml:space="preserve">T-I.B.6.2.1.2.3      </v>
          </cell>
          <cell r="E299" t="str">
            <v>1114  SRIA DE HACIENDA</v>
          </cell>
          <cell r="F299" t="str">
            <v>4-4662  CNV 05CF260001 CAREP</v>
          </cell>
          <cell r="G299" t="str">
            <v>T-I.B.6.2.1.2.3        OtrRecSFVA FInvN</v>
          </cell>
          <cell r="H299">
            <v>0</v>
          </cell>
        </row>
        <row r="300">
          <cell r="A300" t="str">
            <v xml:space="preserve">4-4667/1114  /T-I.B.6.2.1.2.3      </v>
          </cell>
          <cell r="B300" t="str">
            <v xml:space="preserve">1114  </v>
          </cell>
          <cell r="C300" t="str">
            <v>4-4667</v>
          </cell>
          <cell r="D300" t="str">
            <v xml:space="preserve">T-I.B.6.2.1.2.3      </v>
          </cell>
          <cell r="E300" t="str">
            <v>1114  SRIA DE HACIENDA</v>
          </cell>
          <cell r="F300" t="str">
            <v>4-4667  DONAC 2005 GOB JAPON</v>
          </cell>
          <cell r="G300" t="str">
            <v>T-I.B.6.2.1.2.3        OtrRecSFVA FInvN</v>
          </cell>
          <cell r="H300">
            <v>0</v>
          </cell>
        </row>
        <row r="301">
          <cell r="A301" t="str">
            <v xml:space="preserve">4-4681/1114  /T-I.B.6.2.1.2.3      </v>
          </cell>
          <cell r="B301" t="str">
            <v xml:space="preserve">1114  </v>
          </cell>
          <cell r="C301" t="str">
            <v>4-4681</v>
          </cell>
          <cell r="D301" t="str">
            <v xml:space="preserve">T-I.B.6.2.1.2.3      </v>
          </cell>
          <cell r="E301" t="str">
            <v>1114  SRIA DE HACIENDA</v>
          </cell>
          <cell r="F301" t="str">
            <v>4-4681  CNV ATN/JF-10005-CO</v>
          </cell>
          <cell r="G301" t="str">
            <v>T-I.B.6.2.1.2.3        OtrRecSFVA FInvN</v>
          </cell>
          <cell r="H301">
            <v>0</v>
          </cell>
        </row>
        <row r="302">
          <cell r="A302" t="str">
            <v xml:space="preserve">4-4681/1114  /T-I.B.6.3.2.3        </v>
          </cell>
          <cell r="B302" t="str">
            <v xml:space="preserve">1114  </v>
          </cell>
          <cell r="C302" t="str">
            <v>4-4681</v>
          </cell>
          <cell r="D302" t="str">
            <v xml:space="preserve">T-I.B.6.3.2.3        </v>
          </cell>
          <cell r="E302" t="str">
            <v>1114  SRIA DE HACIENDA</v>
          </cell>
          <cell r="F302" t="str">
            <v>4-4681  CNV ATN/JF-10005-CO</v>
          </cell>
          <cell r="G302" t="str">
            <v>T-I.B.6.3.2.3          OtrRecRESP FInvN</v>
          </cell>
          <cell r="H302">
            <v>0</v>
          </cell>
        </row>
        <row r="303">
          <cell r="A303" t="str">
            <v xml:space="preserve">4-4682/1114  /T-I.B.6.2.1.2.3      </v>
          </cell>
          <cell r="B303" t="str">
            <v xml:space="preserve">1114  </v>
          </cell>
          <cell r="C303" t="str">
            <v>4-4682</v>
          </cell>
          <cell r="D303" t="str">
            <v xml:space="preserve">T-I.B.6.2.1.2.3      </v>
          </cell>
          <cell r="E303" t="str">
            <v>1114  SRIA DE HACIENDA</v>
          </cell>
          <cell r="F303" t="str">
            <v>4-4682  CNV ATN/JC-10006-CO</v>
          </cell>
          <cell r="G303" t="str">
            <v>T-I.B.6.2.1.2.3        OtrRecSFVA FInvN</v>
          </cell>
          <cell r="H303">
            <v>0</v>
          </cell>
        </row>
        <row r="304">
          <cell r="A304" t="str">
            <v xml:space="preserve">4-4687/1114  /T-I.B.6.2.1.2.3      </v>
          </cell>
          <cell r="B304" t="str">
            <v xml:space="preserve">1114  </v>
          </cell>
          <cell r="C304" t="str">
            <v>4-4687</v>
          </cell>
          <cell r="D304" t="str">
            <v xml:space="preserve">T-I.B.6.2.1.2.3      </v>
          </cell>
          <cell r="E304" t="str">
            <v>1114  SRIA DE HACIENDA</v>
          </cell>
          <cell r="F304" t="str">
            <v>4-4687  COOP TEC ATN/KP -1008CO</v>
          </cell>
          <cell r="G304" t="str">
            <v>T-I.B.6.2.1.2.3        OtrRecSFVA FInvN</v>
          </cell>
          <cell r="H304">
            <v>0</v>
          </cell>
        </row>
        <row r="305">
          <cell r="A305" t="str">
            <v xml:space="preserve">4-4698/1114  /T-I.B.6.2.1.2.3      </v>
          </cell>
          <cell r="B305" t="str">
            <v xml:space="preserve">1114  </v>
          </cell>
          <cell r="C305" t="str">
            <v>4-4698</v>
          </cell>
          <cell r="D305" t="str">
            <v xml:space="preserve">T-I.B.6.2.1.2.3      </v>
          </cell>
          <cell r="E305" t="str">
            <v>1114  SRIA DE HACIENDA</v>
          </cell>
          <cell r="F305" t="str">
            <v>4-4698  FNR.ACDO 045/07 AMAG</v>
          </cell>
          <cell r="G305" t="str">
            <v>T-I.B.6.2.1.2.3        OtrRecSFVA FInvN</v>
          </cell>
          <cell r="H305">
            <v>0</v>
          </cell>
        </row>
        <row r="306">
          <cell r="A306" t="str">
            <v xml:space="preserve">4-4704/1114  /T-I.B.6.2.1.2.3      </v>
          </cell>
          <cell r="B306" t="str">
            <v xml:space="preserve">1114  </v>
          </cell>
          <cell r="C306" t="str">
            <v>4-4704</v>
          </cell>
          <cell r="D306" t="str">
            <v xml:space="preserve">T-I.B.6.2.1.2.3      </v>
          </cell>
          <cell r="E306" t="str">
            <v>1114  SRIA DE HACIENDA</v>
          </cell>
          <cell r="F306" t="str">
            <v>4-4704  conv  Int de Coopera</v>
          </cell>
          <cell r="G306" t="str">
            <v>T-I.B.6.2.1.2.3        OtrRecSFVA FInvN</v>
          </cell>
          <cell r="H306">
            <v>0</v>
          </cell>
        </row>
        <row r="307">
          <cell r="A307" t="str">
            <v xml:space="preserve">4-4704/1114  /T-I.B.6.3.2.3        </v>
          </cell>
          <cell r="B307" t="str">
            <v xml:space="preserve">1114  </v>
          </cell>
          <cell r="C307" t="str">
            <v>4-4704</v>
          </cell>
          <cell r="D307" t="str">
            <v xml:space="preserve">T-I.B.6.3.2.3        </v>
          </cell>
          <cell r="E307" t="str">
            <v>1114  SRIA DE HACIENDA</v>
          </cell>
          <cell r="F307" t="str">
            <v>4-4704  conv  Int de Coopera</v>
          </cell>
          <cell r="G307" t="str">
            <v>T-I.B.6.3.2.3          OtrRecRESP FInvN</v>
          </cell>
          <cell r="H307">
            <v>0</v>
          </cell>
        </row>
        <row r="308">
          <cell r="A308" t="str">
            <v xml:space="preserve">4-4708/1114  /T-I.B.6.2.1.2.3      </v>
          </cell>
          <cell r="B308" t="str">
            <v xml:space="preserve">1114  </v>
          </cell>
          <cell r="C308" t="str">
            <v>4-4708</v>
          </cell>
          <cell r="D308" t="str">
            <v xml:space="preserve">T-I.B.6.2.1.2.3      </v>
          </cell>
          <cell r="E308" t="str">
            <v>1114  SRIA DE HACIENDA</v>
          </cell>
          <cell r="F308" t="str">
            <v>4-4708  CTO INTERAD.130-2008</v>
          </cell>
          <cell r="G308" t="str">
            <v>T-I.B.6.2.1.2.3        OtrRecSFVA FInvN</v>
          </cell>
          <cell r="H308">
            <v>0</v>
          </cell>
        </row>
        <row r="309">
          <cell r="A309" t="str">
            <v xml:space="preserve">4-4709/1114  /T-I.B.6.2.1.2.3      </v>
          </cell>
          <cell r="B309" t="str">
            <v xml:space="preserve">1114  </v>
          </cell>
          <cell r="C309" t="str">
            <v>4-4709</v>
          </cell>
          <cell r="D309" t="str">
            <v xml:space="preserve">T-I.B.6.2.1.2.3      </v>
          </cell>
          <cell r="E309" t="str">
            <v>1114  SRIA DE HACIENDA</v>
          </cell>
          <cell r="F309" t="str">
            <v>4-4709  CNV 007/08 INCO</v>
          </cell>
          <cell r="G309" t="str">
            <v>T-I.B.6.2.1.2.3        OtrRecSFVA FInvN</v>
          </cell>
          <cell r="H309">
            <v>0</v>
          </cell>
        </row>
        <row r="310">
          <cell r="A310" t="str">
            <v xml:space="preserve">4-4710/1114  /T-I.B.6.2.1.2.3      </v>
          </cell>
          <cell r="B310" t="str">
            <v xml:space="preserve">1114  </v>
          </cell>
          <cell r="C310" t="str">
            <v>4-4710</v>
          </cell>
          <cell r="D310" t="str">
            <v xml:space="preserve">T-I.B.6.2.1.2.3      </v>
          </cell>
          <cell r="E310" t="str">
            <v>1114  SRIA DE HACIENDA</v>
          </cell>
          <cell r="F310" t="str">
            <v>4-4710  CNV.404-2008 MININTE</v>
          </cell>
          <cell r="G310" t="str">
            <v>T-I.B.6.2.1.2.3        OtrRecSFVA FInvN</v>
          </cell>
          <cell r="H310">
            <v>0</v>
          </cell>
        </row>
        <row r="311">
          <cell r="A311" t="str">
            <v xml:space="preserve">4-4711/1114  /T-I.B.6.2.1.2.3      </v>
          </cell>
          <cell r="B311" t="str">
            <v xml:space="preserve">1114  </v>
          </cell>
          <cell r="C311" t="str">
            <v>4-4711</v>
          </cell>
          <cell r="D311" t="str">
            <v xml:space="preserve">T-I.B.6.2.1.2.3      </v>
          </cell>
          <cell r="E311" t="str">
            <v>1114  SRIA DE HACIENDA</v>
          </cell>
          <cell r="F311" t="str">
            <v>4-4711  L 21/82 R6966/08 EDU</v>
          </cell>
          <cell r="G311" t="str">
            <v>T-I.B.6.2.1.2.3        OtrRecSFVA FInvN</v>
          </cell>
          <cell r="H311">
            <v>0</v>
          </cell>
        </row>
        <row r="312">
          <cell r="A312" t="str">
            <v xml:space="preserve">4-4711/1114  /T-I.B.6.3.2.3        </v>
          </cell>
          <cell r="B312" t="str">
            <v xml:space="preserve">1114  </v>
          </cell>
          <cell r="C312" t="str">
            <v>4-4711</v>
          </cell>
          <cell r="D312" t="str">
            <v xml:space="preserve">T-I.B.6.3.2.3        </v>
          </cell>
          <cell r="E312" t="str">
            <v>1114  SRIA DE HACIENDA</v>
          </cell>
          <cell r="F312" t="str">
            <v>4-4711  L 21/82 R6966/08 EDU</v>
          </cell>
          <cell r="G312" t="str">
            <v>T-I.B.6.3.2.3          OtrRecRESP FInvN</v>
          </cell>
          <cell r="H312">
            <v>0</v>
          </cell>
        </row>
        <row r="313">
          <cell r="A313" t="str">
            <v xml:space="preserve">4-4717/1114  /T-I.B.6.2.1.2.3      </v>
          </cell>
          <cell r="B313" t="str">
            <v xml:space="preserve">1114  </v>
          </cell>
          <cell r="C313" t="str">
            <v>4-4717</v>
          </cell>
          <cell r="D313" t="str">
            <v xml:space="preserve">T-I.B.6.2.1.2.3      </v>
          </cell>
          <cell r="E313" t="str">
            <v>1114  SRIA DE HACIENDA</v>
          </cell>
          <cell r="F313" t="str">
            <v>4-4717  CNV 2008/09 MINTRANS</v>
          </cell>
          <cell r="G313" t="str">
            <v>T-I.B.6.2.1.2.3        OtrRecSFVA FInvN</v>
          </cell>
          <cell r="H313">
            <v>0</v>
          </cell>
        </row>
        <row r="314">
          <cell r="A314" t="str">
            <v xml:space="preserve">4-4717/1114  /T-I.B.6.3.2.3        </v>
          </cell>
          <cell r="B314" t="str">
            <v xml:space="preserve">1114  </v>
          </cell>
          <cell r="C314" t="str">
            <v>4-4717</v>
          </cell>
          <cell r="D314" t="str">
            <v xml:space="preserve">T-I.B.6.3.2.3        </v>
          </cell>
          <cell r="E314" t="str">
            <v>1114  SRIA DE HACIENDA</v>
          </cell>
          <cell r="F314" t="str">
            <v>4-4717  CNV 2008/09 MINTRANS</v>
          </cell>
          <cell r="G314" t="str">
            <v>T-I.B.6.3.2.3          OtrRecRESP FInvN</v>
          </cell>
          <cell r="H314">
            <v>0</v>
          </cell>
        </row>
        <row r="315">
          <cell r="A315" t="str">
            <v xml:space="preserve">4-4719/1114  /T-I.B.6.3.2.3        </v>
          </cell>
          <cell r="B315" t="str">
            <v xml:space="preserve">1114  </v>
          </cell>
          <cell r="C315" t="str">
            <v>4-4719</v>
          </cell>
          <cell r="D315" t="str">
            <v xml:space="preserve">T-I.B.6.3.2.3        </v>
          </cell>
          <cell r="E315" t="str">
            <v>1114  SRIA DE HACIENDA</v>
          </cell>
          <cell r="F315" t="str">
            <v>4-4719  CNV ISAGEN46-3212/09</v>
          </cell>
          <cell r="G315" t="str">
            <v>T-I.B.6.3.2.3          OtrRecRESP FInvN</v>
          </cell>
          <cell r="H315">
            <v>0</v>
          </cell>
        </row>
        <row r="316">
          <cell r="A316" t="str">
            <v xml:space="preserve">4-4722/1114  /T-I.B.6.2.1.2.3      </v>
          </cell>
          <cell r="B316" t="str">
            <v xml:space="preserve">1114  </v>
          </cell>
          <cell r="C316" t="str">
            <v>4-4722</v>
          </cell>
          <cell r="D316" t="str">
            <v xml:space="preserve">T-I.B.6.2.1.2.3      </v>
          </cell>
          <cell r="E316" t="str">
            <v>1114  SRIA DE HACIENDA</v>
          </cell>
          <cell r="F316" t="str">
            <v>4-4722  CNV 1308/2009 INVIAS</v>
          </cell>
          <cell r="G316" t="str">
            <v>T-I.B.6.2.1.2.3        OtrRecSFVA FInvN</v>
          </cell>
          <cell r="H316">
            <v>0</v>
          </cell>
        </row>
        <row r="317">
          <cell r="A317" t="str">
            <v xml:space="preserve">4-4723/1114  /T-I.B.6.2.1.2.3      </v>
          </cell>
          <cell r="B317" t="str">
            <v xml:space="preserve">1114  </v>
          </cell>
          <cell r="C317" t="str">
            <v>4-4723</v>
          </cell>
          <cell r="D317" t="str">
            <v xml:space="preserve">T-I.B.6.2.1.2.3      </v>
          </cell>
          <cell r="E317" t="str">
            <v>1114  SRIA DE HACIENDA</v>
          </cell>
          <cell r="F317" t="str">
            <v>4-4723  CV.No.2009-CF-180034</v>
          </cell>
          <cell r="G317" t="str">
            <v>T-I.B.6.2.1.2.3        OtrRecSFVA FInvN</v>
          </cell>
          <cell r="H317">
            <v>0</v>
          </cell>
        </row>
        <row r="318">
          <cell r="A318" t="str">
            <v xml:space="preserve">4-4727/1114  /T-I.B.1.4.1.3        </v>
          </cell>
          <cell r="B318" t="str">
            <v xml:space="preserve">1114  </v>
          </cell>
          <cell r="C318" t="str">
            <v>4-4727</v>
          </cell>
          <cell r="D318" t="str">
            <v xml:space="preserve">T-I.B.1.4.1.3        </v>
          </cell>
          <cell r="E318" t="str">
            <v>1114  SRIA DE HACIENDA</v>
          </cell>
          <cell r="F318" t="str">
            <v>4-4727  CVN 2009-CF-26-005</v>
          </cell>
          <cell r="G318" t="str">
            <v>T-I.B.1.4.1.3          Municipal</v>
          </cell>
          <cell r="H318">
            <v>0</v>
          </cell>
        </row>
        <row r="319">
          <cell r="A319" t="str">
            <v xml:space="preserve">4-4727/1114  /T-I.B.6.2.1.2.3      </v>
          </cell>
          <cell r="B319" t="str">
            <v xml:space="preserve">1114  </v>
          </cell>
          <cell r="C319" t="str">
            <v>4-4727</v>
          </cell>
          <cell r="D319" t="str">
            <v xml:space="preserve">T-I.B.6.2.1.2.3      </v>
          </cell>
          <cell r="E319" t="str">
            <v>1114  SRIA DE HACIENDA</v>
          </cell>
          <cell r="F319" t="str">
            <v>4-4727  CVN 2009-CF-26-005</v>
          </cell>
          <cell r="G319" t="str">
            <v>T-I.B.6.2.1.2.3        OtrRecSFVA FInvN</v>
          </cell>
          <cell r="H319">
            <v>0</v>
          </cell>
        </row>
        <row r="320">
          <cell r="A320" t="str">
            <v xml:space="preserve">4-4732/1114  /T-I.B.6.2.1.2.3      </v>
          </cell>
          <cell r="B320" t="str">
            <v xml:space="preserve">1114  </v>
          </cell>
          <cell r="C320" t="str">
            <v>4-4732</v>
          </cell>
          <cell r="D320" t="str">
            <v xml:space="preserve">T-I.B.6.2.1.2.3      </v>
          </cell>
          <cell r="E320" t="str">
            <v>1114  SRIA DE HACIENDA</v>
          </cell>
          <cell r="F320" t="str">
            <v>4-4732  CNV ATN/OC-11709-CO</v>
          </cell>
          <cell r="G320" t="str">
            <v>T-I.B.6.2.1.2.3        OtrRecSFVA FInvN</v>
          </cell>
          <cell r="H320">
            <v>0</v>
          </cell>
        </row>
        <row r="321">
          <cell r="A321" t="str">
            <v xml:space="preserve">4-4734/1114  /T-I.B.6.2.1.2.3      </v>
          </cell>
          <cell r="B321" t="str">
            <v xml:space="preserve">1114  </v>
          </cell>
          <cell r="C321" t="str">
            <v>4-4734</v>
          </cell>
          <cell r="D321" t="str">
            <v xml:space="preserve">T-I.B.6.2.1.2.3      </v>
          </cell>
          <cell r="E321" t="str">
            <v>1114  SRIA DE HACIENDA</v>
          </cell>
          <cell r="F321" t="str">
            <v>4-4734  CNV 2009SS150096SONS</v>
          </cell>
          <cell r="G321" t="str">
            <v>T-I.B.6.2.1.2.3        OtrRecSFVA FInvN</v>
          </cell>
          <cell r="H321">
            <v>0</v>
          </cell>
        </row>
        <row r="322">
          <cell r="A322" t="str">
            <v xml:space="preserve">4-4735/1114  /T-I.B.6.2.1.2.3      </v>
          </cell>
          <cell r="B322" t="str">
            <v xml:space="preserve">1114  </v>
          </cell>
          <cell r="C322" t="str">
            <v>4-4735</v>
          </cell>
          <cell r="D322" t="str">
            <v xml:space="preserve">T-I.B.6.2.1.2.3      </v>
          </cell>
          <cell r="E322" t="str">
            <v>1114  SRIA DE HACIENDA</v>
          </cell>
          <cell r="F322" t="str">
            <v>4-4735  CNV2008CF180014MUNICIPIO URRAO</v>
          </cell>
          <cell r="G322" t="str">
            <v>T-I.B.6.2.1.2.3        OtrRecSFVA FInvN</v>
          </cell>
          <cell r="H322">
            <v>0</v>
          </cell>
        </row>
        <row r="323">
          <cell r="A323" t="str">
            <v xml:space="preserve">4-4737/1114  /T-I.B.6.2.1.2.3      </v>
          </cell>
          <cell r="B323" t="str">
            <v xml:space="preserve">1114  </v>
          </cell>
          <cell r="C323" t="str">
            <v>4-4737</v>
          </cell>
          <cell r="D323" t="str">
            <v xml:space="preserve">T-I.B.6.2.1.2.3      </v>
          </cell>
          <cell r="E323" t="str">
            <v>1114  SRIA DE HACIENDA</v>
          </cell>
          <cell r="F323" t="str">
            <v>4-4737  DONACIONES PERSONAS</v>
          </cell>
          <cell r="G323" t="str">
            <v>T-I.B.6.2.1.2.3        OtrRecSFVA FInvN</v>
          </cell>
          <cell r="H323">
            <v>0</v>
          </cell>
        </row>
        <row r="324">
          <cell r="A324" t="str">
            <v xml:space="preserve">4-4743/1114  /T-I.B.6.2.1.2.3      </v>
          </cell>
          <cell r="B324" t="str">
            <v xml:space="preserve">1114  </v>
          </cell>
          <cell r="C324" t="str">
            <v>4-4743</v>
          </cell>
          <cell r="D324" t="str">
            <v xml:space="preserve">T-I.B.6.2.1.2.3      </v>
          </cell>
          <cell r="E324" t="str">
            <v>1114  SRIA DE HACIENDA</v>
          </cell>
          <cell r="F324" t="str">
            <v>4-4743  CNV2009CF130352 MPIO</v>
          </cell>
          <cell r="G324" t="str">
            <v>T-I.B.6.2.1.2.3        OtrRecSFVA FInvN</v>
          </cell>
          <cell r="H324">
            <v>0</v>
          </cell>
        </row>
        <row r="325">
          <cell r="A325" t="str">
            <v xml:space="preserve">4-4744/1114  /T-I.B.6.2.1.2.3      </v>
          </cell>
          <cell r="B325" t="str">
            <v xml:space="preserve">1114  </v>
          </cell>
          <cell r="C325" t="str">
            <v>4-4744</v>
          </cell>
          <cell r="D325" t="str">
            <v xml:space="preserve">T-I.B.6.2.1.2.3      </v>
          </cell>
          <cell r="E325" t="str">
            <v>1114  SRIA DE HACIENDA</v>
          </cell>
          <cell r="F325" t="str">
            <v>4-4744  CNV 2010CF120081HIDR</v>
          </cell>
          <cell r="G325" t="str">
            <v>T-I.B.6.2.1.2.3        OtrRecSFVA FInvN</v>
          </cell>
          <cell r="H325">
            <v>0</v>
          </cell>
        </row>
        <row r="326">
          <cell r="A326" t="str">
            <v xml:space="preserve">4-8001/1114  /T-I.B.6.2.1.2.3      </v>
          </cell>
          <cell r="B326" t="str">
            <v xml:space="preserve">1114  </v>
          </cell>
          <cell r="C326" t="str">
            <v>4-8001</v>
          </cell>
          <cell r="D326" t="str">
            <v xml:space="preserve">T-I.B.6.2.1.2.3      </v>
          </cell>
          <cell r="E326" t="str">
            <v>1114  SRIA DE HACIENDA</v>
          </cell>
          <cell r="F326" t="str">
            <v>4-8001  CREDITO INTERNO</v>
          </cell>
          <cell r="G326" t="str">
            <v>T-I.B.6.2.1.2.3        OtrRecSFVA FInvN</v>
          </cell>
          <cell r="H326">
            <v>0</v>
          </cell>
        </row>
        <row r="327">
          <cell r="A327" t="str">
            <v xml:space="preserve">4-8001/1114  /T-I.B.6.3.2.3        </v>
          </cell>
          <cell r="B327" t="str">
            <v xml:space="preserve">1114  </v>
          </cell>
          <cell r="C327" t="str">
            <v>4-8001</v>
          </cell>
          <cell r="D327" t="str">
            <v xml:space="preserve">T-I.B.6.3.2.3        </v>
          </cell>
          <cell r="E327" t="str">
            <v>1114  SRIA DE HACIENDA</v>
          </cell>
          <cell r="F327" t="str">
            <v>4-8001  CREDITO INTERNO</v>
          </cell>
          <cell r="G327" t="str">
            <v>T-I.B.6.3.2.3          OtrRecRESP FInvN</v>
          </cell>
          <cell r="H327">
            <v>0</v>
          </cell>
        </row>
        <row r="328">
          <cell r="A328" t="str">
            <v xml:space="preserve">4-8006/1114  /T-I.B.6.3.2.3        </v>
          </cell>
          <cell r="B328" t="str">
            <v xml:space="preserve">1114  </v>
          </cell>
          <cell r="C328" t="str">
            <v>4-8006</v>
          </cell>
          <cell r="D328" t="str">
            <v xml:space="preserve">T-I.B.6.3.2.3        </v>
          </cell>
          <cell r="E328" t="str">
            <v>1114  SRIA DE HACIENDA</v>
          </cell>
          <cell r="F328" t="str">
            <v>4-8006  CREDITO EXTERNO</v>
          </cell>
          <cell r="G328" t="str">
            <v>T-I.B.6.3.2.3          OtrRecRESP FInvN</v>
          </cell>
          <cell r="H328">
            <v>0</v>
          </cell>
        </row>
        <row r="329">
          <cell r="A329" t="str">
            <v xml:space="preserve">4-8101/1114  /T-I.B.6.3.2.3        </v>
          </cell>
          <cell r="B329" t="str">
            <v xml:space="preserve">1114  </v>
          </cell>
          <cell r="C329" t="str">
            <v>4-8101</v>
          </cell>
          <cell r="D329" t="str">
            <v xml:space="preserve">T-I.B.6.3.2.3        </v>
          </cell>
          <cell r="E329" t="str">
            <v>1114  SRIA DE HACIENDA</v>
          </cell>
          <cell r="F329" t="str">
            <v>4-8101  Ctto  Emprestito III</v>
          </cell>
          <cell r="G329" t="str">
            <v>T-I.B.6.3.2.3          OtrRecRESP FInvN</v>
          </cell>
          <cell r="H329">
            <v>0</v>
          </cell>
        </row>
        <row r="330">
          <cell r="A330" t="str">
            <v xml:space="preserve">4-8106/1114  /T-I.B.6.2.1.2.3      </v>
          </cell>
          <cell r="B330" t="str">
            <v xml:space="preserve">1114  </v>
          </cell>
          <cell r="C330" t="str">
            <v>4-8106</v>
          </cell>
          <cell r="D330" t="str">
            <v xml:space="preserve">T-I.B.6.2.1.2.3      </v>
          </cell>
          <cell r="E330" t="str">
            <v>1114  SRIA DE HACIENDA</v>
          </cell>
          <cell r="F330" t="str">
            <v>4-8106  CREDITO INTERNO  LINEA FINDETER</v>
          </cell>
          <cell r="G330" t="str">
            <v>T-I.B.6.2.1.2.3        OtrRecSFVA FInvN</v>
          </cell>
          <cell r="H330">
            <v>0</v>
          </cell>
        </row>
        <row r="331">
          <cell r="A331" t="str">
            <v xml:space="preserve">6-1010/1114  /T-I.B.6.1.3          </v>
          </cell>
          <cell r="B331" t="str">
            <v xml:space="preserve">1114  </v>
          </cell>
          <cell r="C331" t="str">
            <v>6-1010</v>
          </cell>
          <cell r="D331" t="str">
            <v xml:space="preserve">T-I.B.6.1.3          </v>
          </cell>
          <cell r="E331" t="str">
            <v>1114  SRIA DE HACIENDA</v>
          </cell>
          <cell r="F331" t="str">
            <v>6-1010  FONDOS COMUNES</v>
          </cell>
          <cell r="G331" t="str">
            <v>T-I.B.6.1.3            de otros</v>
          </cell>
          <cell r="H331">
            <v>0</v>
          </cell>
        </row>
        <row r="332">
          <cell r="A332" t="str">
            <v xml:space="preserve">6-1010/1114  /T-I.B.6.3.1.3        </v>
          </cell>
          <cell r="B332" t="str">
            <v xml:space="preserve">1114  </v>
          </cell>
          <cell r="C332" t="str">
            <v>6-1010</v>
          </cell>
          <cell r="D332" t="str">
            <v xml:space="preserve">T-I.B.6.3.1.3        </v>
          </cell>
          <cell r="E332" t="str">
            <v>1114  SRIA DE HACIENDA</v>
          </cell>
          <cell r="F332" t="str">
            <v>6-1010  FONDOS COMUNES</v>
          </cell>
          <cell r="G332" t="str">
            <v>T-I.B.6.3.1.3          RESP LibreDest n</v>
          </cell>
          <cell r="H332">
            <v>0</v>
          </cell>
        </row>
        <row r="333">
          <cell r="A333" t="str">
            <v xml:space="preserve">6-2020/1114  /T-I.B.6.1.3          </v>
          </cell>
          <cell r="B333" t="str">
            <v xml:space="preserve">1114  </v>
          </cell>
          <cell r="C333" t="str">
            <v>6-2020</v>
          </cell>
          <cell r="D333" t="str">
            <v xml:space="preserve">T-I.B.6.1.3          </v>
          </cell>
          <cell r="E333" t="str">
            <v>1114  SRIA DE HACIENDA</v>
          </cell>
          <cell r="F333" t="str">
            <v>6-2020  ESTAMPILLA PRODESARROLLO</v>
          </cell>
          <cell r="G333" t="str">
            <v>T-I.B.6.1.3            de otros</v>
          </cell>
          <cell r="H333">
            <v>0</v>
          </cell>
        </row>
        <row r="334">
          <cell r="A334" t="str">
            <v xml:space="preserve">6-2070/1114  /T-I.B.6.1.3          </v>
          </cell>
          <cell r="B334" t="str">
            <v xml:space="preserve">1114  </v>
          </cell>
          <cell r="C334" t="str">
            <v>6-2070</v>
          </cell>
          <cell r="D334" t="str">
            <v xml:space="preserve">T-I.B.6.1.3          </v>
          </cell>
          <cell r="E334" t="str">
            <v>1114  SRIA DE HACIENDA</v>
          </cell>
          <cell r="F334" t="str">
            <v>6-2070  FND PROM PROY PROD</v>
          </cell>
          <cell r="G334" t="str">
            <v>T-I.B.6.1.3            de otros</v>
          </cell>
          <cell r="H334">
            <v>0</v>
          </cell>
        </row>
        <row r="335">
          <cell r="A335" t="str">
            <v xml:space="preserve">6-2091/1114  /T-I.B.6.1.3          </v>
          </cell>
          <cell r="B335" t="str">
            <v xml:space="preserve">1114  </v>
          </cell>
          <cell r="C335" t="str">
            <v>6-2091</v>
          </cell>
          <cell r="D335" t="str">
            <v xml:space="preserve">T-I.B.6.1.3          </v>
          </cell>
          <cell r="E335" t="str">
            <v>1114  SRIA DE HACIENDA</v>
          </cell>
          <cell r="F335" t="str">
            <v>6-2091  DEGUELLO 70% DEL 90%</v>
          </cell>
          <cell r="G335" t="str">
            <v>T-I.B.6.1.3            de otros</v>
          </cell>
          <cell r="H335">
            <v>0</v>
          </cell>
        </row>
        <row r="336">
          <cell r="A336" t="str">
            <v xml:space="preserve">6-2130/1114  /T-I.B.6.1.3          </v>
          </cell>
          <cell r="B336" t="str">
            <v xml:space="preserve">1114  </v>
          </cell>
          <cell r="C336" t="str">
            <v>6-2130</v>
          </cell>
          <cell r="D336" t="str">
            <v xml:space="preserve">T-I.B.6.1.3          </v>
          </cell>
          <cell r="E336" t="str">
            <v>1114  SRIA DE HACIENDA</v>
          </cell>
          <cell r="F336" t="str">
            <v>6-2130  LICENCIAS DE MOVILIZACION ICA</v>
          </cell>
          <cell r="G336" t="str">
            <v>T-I.B.6.1.3            de otros</v>
          </cell>
          <cell r="H336">
            <v>0</v>
          </cell>
        </row>
        <row r="337">
          <cell r="A337" t="str">
            <v xml:space="preserve">6-2130/1114  /T-I.B.6.3.2.3        </v>
          </cell>
          <cell r="B337" t="str">
            <v xml:space="preserve">1114  </v>
          </cell>
          <cell r="C337" t="str">
            <v>6-2130</v>
          </cell>
          <cell r="D337" t="str">
            <v xml:space="preserve">T-I.B.6.3.2.3        </v>
          </cell>
          <cell r="E337" t="str">
            <v>1114  SRIA DE HACIENDA</v>
          </cell>
          <cell r="F337" t="str">
            <v>6-2130  LICENCIAS DE MOVILIZACION ICA</v>
          </cell>
          <cell r="G337" t="str">
            <v>T-I.B.6.3.2.3          OtrRecRESP FInvN</v>
          </cell>
          <cell r="H337">
            <v>0</v>
          </cell>
        </row>
        <row r="338">
          <cell r="A338" t="str">
            <v xml:space="preserve">6-2160/1114  /T-I.B.6.1.3          </v>
          </cell>
          <cell r="B338" t="str">
            <v xml:space="preserve">1114  </v>
          </cell>
          <cell r="C338" t="str">
            <v>6-2160</v>
          </cell>
          <cell r="D338" t="str">
            <v xml:space="preserve">T-I.B.6.1.3          </v>
          </cell>
          <cell r="E338" t="str">
            <v>1114  SRIA DE HACIENDA</v>
          </cell>
          <cell r="F338" t="str">
            <v>6-2160  INGRESOS POR PEAJES</v>
          </cell>
          <cell r="G338" t="str">
            <v>T-I.B.6.1.3            de otros</v>
          </cell>
          <cell r="H338">
            <v>0</v>
          </cell>
        </row>
        <row r="339">
          <cell r="A339" t="str">
            <v xml:space="preserve">6-2170/1114  /T-I.B.6.1.3          </v>
          </cell>
          <cell r="B339" t="str">
            <v xml:space="preserve">1114  </v>
          </cell>
          <cell r="C339" t="str">
            <v>6-2170</v>
          </cell>
          <cell r="D339" t="str">
            <v xml:space="preserve">T-I.B.6.1.3          </v>
          </cell>
          <cell r="E339" t="str">
            <v>1114  SRIA DE HACIENDA</v>
          </cell>
          <cell r="F339" t="str">
            <v>6-2170  CONTR ESP SEGURIDAD</v>
          </cell>
          <cell r="G339" t="str">
            <v>T-I.B.6.1.3            de otros</v>
          </cell>
          <cell r="H339">
            <v>0</v>
          </cell>
        </row>
        <row r="340">
          <cell r="A340" t="str">
            <v xml:space="preserve">6-2170/1114  /T-I.B.6.3.2.3        </v>
          </cell>
          <cell r="B340" t="str">
            <v xml:space="preserve">1114  </v>
          </cell>
          <cell r="C340" t="str">
            <v>6-2170</v>
          </cell>
          <cell r="D340" t="str">
            <v xml:space="preserve">T-I.B.6.3.2.3        </v>
          </cell>
          <cell r="E340" t="str">
            <v>1114  SRIA DE HACIENDA</v>
          </cell>
          <cell r="F340" t="str">
            <v>6-2170  CONTR ESP SEGURIDAD</v>
          </cell>
          <cell r="G340" t="str">
            <v>T-I.B.6.3.2.3          OtrRecRESP FInvN</v>
          </cell>
          <cell r="H340">
            <v>0</v>
          </cell>
        </row>
        <row r="341">
          <cell r="A341" t="str">
            <v xml:space="preserve">6-2450/1114  /T-I.B.6.1.3          </v>
          </cell>
          <cell r="B341" t="str">
            <v xml:space="preserve">1114  </v>
          </cell>
          <cell r="C341" t="str">
            <v>6-2450</v>
          </cell>
          <cell r="D341" t="str">
            <v xml:space="preserve">T-I.B.6.1.3          </v>
          </cell>
          <cell r="E341" t="str">
            <v>1114  SRIA DE HACIENDA</v>
          </cell>
          <cell r="F341" t="str">
            <v>6-2450  CNV ICA SRV DIAG AGR</v>
          </cell>
          <cell r="G341" t="str">
            <v>T-I.B.6.1.3            de otros</v>
          </cell>
          <cell r="H341">
            <v>0</v>
          </cell>
        </row>
        <row r="342">
          <cell r="A342" t="str">
            <v xml:space="preserve">6-3010/1114  /T-I.B.6.1.2          </v>
          </cell>
          <cell r="B342" t="str">
            <v xml:space="preserve">1114  </v>
          </cell>
          <cell r="C342" t="str">
            <v>6-3010</v>
          </cell>
          <cell r="D342" t="str">
            <v xml:space="preserve">T-I.B.6.1.2          </v>
          </cell>
          <cell r="E342" t="str">
            <v>1114  SRIA DE HACIENDA</v>
          </cell>
          <cell r="F342" t="str">
            <v>6-3010  SGP - EDUCACION</v>
          </cell>
          <cell r="G342" t="str">
            <v>T-I.B.6.1.2            de SGP</v>
          </cell>
          <cell r="H342">
            <v>0</v>
          </cell>
        </row>
        <row r="343">
          <cell r="A343" t="str">
            <v xml:space="preserve">6-3101/1114  /T-I.B.6.1.1          </v>
          </cell>
          <cell r="B343" t="str">
            <v xml:space="preserve">1114  </v>
          </cell>
          <cell r="C343" t="str">
            <v>6-3101</v>
          </cell>
          <cell r="D343" t="str">
            <v xml:space="preserve">T-I.B.6.1.1          </v>
          </cell>
          <cell r="E343" t="str">
            <v>1114  SRIA DE HACIENDA</v>
          </cell>
          <cell r="F343" t="str">
            <v>6-3101  REGALIAS PETROLIFERAS</v>
          </cell>
          <cell r="G343" t="str">
            <v>T-I.B.6.1.1            de regalías</v>
          </cell>
          <cell r="H343">
            <v>0</v>
          </cell>
        </row>
        <row r="344">
          <cell r="A344" t="str">
            <v xml:space="preserve">6-3101/1114  /T-I.B.6.3.2.2        </v>
          </cell>
          <cell r="B344" t="str">
            <v xml:space="preserve">1114  </v>
          </cell>
          <cell r="C344" t="str">
            <v>6-3101</v>
          </cell>
          <cell r="D344" t="str">
            <v xml:space="preserve">T-I.B.6.3.2.2        </v>
          </cell>
          <cell r="E344" t="str">
            <v>1114  SRIA DE HACIENDA</v>
          </cell>
          <cell r="F344" t="str">
            <v>6-3101  REGALIAS PETROLIFERAS</v>
          </cell>
          <cell r="G344" t="str">
            <v>T-I.B.6.3.2.2          RESP RegalYCompe</v>
          </cell>
          <cell r="H344">
            <v>0</v>
          </cell>
        </row>
        <row r="345">
          <cell r="A345" t="str">
            <v xml:space="preserve">6-3102/1114  /T-I.B.6.1.1          </v>
          </cell>
          <cell r="B345" t="str">
            <v xml:space="preserve">1114  </v>
          </cell>
          <cell r="C345" t="str">
            <v>6-3102</v>
          </cell>
          <cell r="D345" t="str">
            <v xml:space="preserve">T-I.B.6.1.1          </v>
          </cell>
          <cell r="E345" t="str">
            <v>1114  SRIA DE HACIENDA</v>
          </cell>
          <cell r="F345" t="str">
            <v>6-3102  REGALIAS  DE CARBON</v>
          </cell>
          <cell r="G345" t="str">
            <v>T-I.B.6.1.1            de regalías</v>
          </cell>
          <cell r="H345">
            <v>0</v>
          </cell>
        </row>
        <row r="346">
          <cell r="A346" t="str">
            <v xml:space="preserve">6-3120/1114  /T-I.B.6.1.3          </v>
          </cell>
          <cell r="B346" t="str">
            <v xml:space="preserve">1114  </v>
          </cell>
          <cell r="C346" t="str">
            <v>6-3120</v>
          </cell>
          <cell r="D346" t="str">
            <v xml:space="preserve">T-I.B.6.1.3          </v>
          </cell>
          <cell r="E346" t="str">
            <v>1114  SRIA DE HACIENDA</v>
          </cell>
          <cell r="F346" t="str">
            <v>6-3120  SOBRETASA Al ACPM</v>
          </cell>
          <cell r="G346" t="str">
            <v>T-I.B.6.1.3            de otros</v>
          </cell>
          <cell r="H346">
            <v>0</v>
          </cell>
        </row>
        <row r="347">
          <cell r="A347" t="str">
            <v xml:space="preserve">6-3131/1114  /T-I.B.6.1.3          </v>
          </cell>
          <cell r="B347" t="str">
            <v xml:space="preserve">1114  </v>
          </cell>
          <cell r="C347" t="str">
            <v>6-3131</v>
          </cell>
          <cell r="D347" t="str">
            <v xml:space="preserve">T-I.B.6.1.3          </v>
          </cell>
          <cell r="E347" t="str">
            <v>1114  SRIA DE HACIENDA</v>
          </cell>
          <cell r="F347" t="str">
            <v>6-3131  IVA CEDIDO TEL CELUL</v>
          </cell>
          <cell r="G347" t="str">
            <v>T-I.B.6.1.3            de otros</v>
          </cell>
          <cell r="H347">
            <v>0</v>
          </cell>
        </row>
        <row r="348">
          <cell r="A348" t="str">
            <v xml:space="preserve">6-4079/1114  /T-I.B.6.1.3          </v>
          </cell>
          <cell r="B348" t="str">
            <v xml:space="preserve">1114  </v>
          </cell>
          <cell r="C348" t="str">
            <v>6-4079</v>
          </cell>
          <cell r="D348" t="str">
            <v xml:space="preserve">T-I.B.6.1.3          </v>
          </cell>
          <cell r="E348" t="str">
            <v>1114  SRIA DE HACIENDA</v>
          </cell>
          <cell r="F348" t="str">
            <v>6-4079  BONIF PROF ADULTOS</v>
          </cell>
          <cell r="G348" t="str">
            <v>T-I.B.6.1.3            de otros</v>
          </cell>
          <cell r="H348">
            <v>0</v>
          </cell>
        </row>
        <row r="349">
          <cell r="A349" t="str">
            <v xml:space="preserve">6-4310/1114  /T-I.B.6.1.3          </v>
          </cell>
          <cell r="B349" t="str">
            <v xml:space="preserve">1114  </v>
          </cell>
          <cell r="C349" t="str">
            <v>6-4310</v>
          </cell>
          <cell r="D349" t="str">
            <v xml:space="preserve">T-I.B.6.1.3          </v>
          </cell>
          <cell r="E349" t="str">
            <v>1114  SRIA DE HACIENDA</v>
          </cell>
          <cell r="F349" t="str">
            <v>6-4310  INFR EDUC. CNV NAL</v>
          </cell>
          <cell r="G349" t="str">
            <v>T-I.B.6.1.3            de otros</v>
          </cell>
          <cell r="H349">
            <v>0</v>
          </cell>
        </row>
        <row r="350">
          <cell r="A350" t="str">
            <v xml:space="preserve">6-4313/1114  /T-I.B.6.1.3          </v>
          </cell>
          <cell r="B350" t="str">
            <v xml:space="preserve">1114  </v>
          </cell>
          <cell r="C350" t="str">
            <v>6-4313</v>
          </cell>
          <cell r="D350" t="str">
            <v xml:space="preserve">T-I.B.6.1.3          </v>
          </cell>
          <cell r="E350" t="str">
            <v>1114  SRIA DE HACIENDA</v>
          </cell>
          <cell r="F350" t="str">
            <v>6-4313  EJEC SUBC IDEA DPTO</v>
          </cell>
          <cell r="G350" t="str">
            <v>T-I.B.6.1.3            de otros</v>
          </cell>
          <cell r="H350">
            <v>0</v>
          </cell>
        </row>
        <row r="351">
          <cell r="A351" t="str">
            <v xml:space="preserve">6-4315/1114  /T-I.B.6.1.3          </v>
          </cell>
          <cell r="B351" t="str">
            <v xml:space="preserve">1114  </v>
          </cell>
          <cell r="C351" t="str">
            <v>6-4315</v>
          </cell>
          <cell r="D351" t="str">
            <v xml:space="preserve">T-I.B.6.1.3          </v>
          </cell>
          <cell r="E351" t="str">
            <v>1114  SRIA DE HACIENDA</v>
          </cell>
          <cell r="F351" t="str">
            <v>6-4315  SCNV.011090 IDEA-DPT</v>
          </cell>
          <cell r="G351" t="str">
            <v>T-I.B.6.1.3            de otros</v>
          </cell>
          <cell r="H351">
            <v>0</v>
          </cell>
        </row>
        <row r="352">
          <cell r="A352" t="str">
            <v xml:space="preserve">6-4350/1114  /T-I.B.6.1.3          </v>
          </cell>
          <cell r="B352" t="str">
            <v xml:space="preserve">1114  </v>
          </cell>
          <cell r="C352" t="str">
            <v>6-4350</v>
          </cell>
          <cell r="D352" t="str">
            <v xml:space="preserve">T-I.B.6.1.3          </v>
          </cell>
          <cell r="E352" t="str">
            <v>1114  SRIA DE HACIENDA</v>
          </cell>
          <cell r="F352" t="str">
            <v>6-4350  CNV.1244-94</v>
          </cell>
          <cell r="G352" t="str">
            <v>T-I.B.6.1.3            de otros</v>
          </cell>
          <cell r="H352">
            <v>0</v>
          </cell>
        </row>
        <row r="353">
          <cell r="A353" t="str">
            <v xml:space="preserve">6-4391/1114  /T-I.B.6.1.3          </v>
          </cell>
          <cell r="B353" t="str">
            <v xml:space="preserve">1114  </v>
          </cell>
          <cell r="C353" t="str">
            <v>6-4391</v>
          </cell>
          <cell r="D353" t="str">
            <v xml:space="preserve">T-I.B.6.1.3          </v>
          </cell>
          <cell r="E353" t="str">
            <v>1114  SRIA DE HACIENDA</v>
          </cell>
          <cell r="F353" t="str">
            <v>6-4391  CONT.2509-96 DANCOOP</v>
          </cell>
          <cell r="G353" t="str">
            <v>T-I.B.6.1.3            de otros</v>
          </cell>
          <cell r="H353">
            <v>0</v>
          </cell>
        </row>
        <row r="354">
          <cell r="A354" t="str">
            <v xml:space="preserve">6-4435/1114  /T-I.B.6.1.3          </v>
          </cell>
          <cell r="B354" t="str">
            <v xml:space="preserve">1114  </v>
          </cell>
          <cell r="C354" t="str">
            <v>6-4435</v>
          </cell>
          <cell r="D354" t="str">
            <v xml:space="preserve">T-I.B.6.1.3          </v>
          </cell>
          <cell r="E354" t="str">
            <v>1114  SRIA DE HACIENDA</v>
          </cell>
          <cell r="F354" t="str">
            <v>6-4435  CNV.539696.COM INDI</v>
          </cell>
          <cell r="G354" t="str">
            <v>T-I.B.6.1.3            de otros</v>
          </cell>
          <cell r="H354">
            <v>0</v>
          </cell>
        </row>
        <row r="355">
          <cell r="A355" t="str">
            <v xml:space="preserve">6-4461/1114  /T-I.B.6.1.3          </v>
          </cell>
          <cell r="B355" t="str">
            <v xml:space="preserve">1114  </v>
          </cell>
          <cell r="C355" t="str">
            <v>6-4461</v>
          </cell>
          <cell r="D355" t="str">
            <v xml:space="preserve">T-I.B.6.1.3          </v>
          </cell>
          <cell r="E355" t="str">
            <v>1114  SRIA DE HACIENDA</v>
          </cell>
          <cell r="F355" t="str">
            <v>6-4461  CNV.109896 FINDETER</v>
          </cell>
          <cell r="G355" t="str">
            <v>T-I.B.6.1.3            de otros</v>
          </cell>
          <cell r="H355">
            <v>0</v>
          </cell>
        </row>
        <row r="356">
          <cell r="A356" t="str">
            <v xml:space="preserve">6-4639/1114  /T-I.B.6.1.3          </v>
          </cell>
          <cell r="B356" t="str">
            <v xml:space="preserve">1114  </v>
          </cell>
          <cell r="C356" t="str">
            <v>6-4639</v>
          </cell>
          <cell r="D356" t="str">
            <v xml:space="preserve">T-I.B.6.1.3          </v>
          </cell>
          <cell r="E356" t="str">
            <v>1114  SRIA DE HACIENDA</v>
          </cell>
          <cell r="F356" t="str">
            <v>6-4639  F.N.R. COBERTURA EDUCATIVA</v>
          </cell>
          <cell r="G356" t="str">
            <v>T-I.B.6.1.3            de otros</v>
          </cell>
          <cell r="H356">
            <v>0</v>
          </cell>
        </row>
        <row r="357">
          <cell r="A357" t="str">
            <v xml:space="preserve">6-4659/1114  /T-I.B.6.1.3          </v>
          </cell>
          <cell r="B357" t="str">
            <v xml:space="preserve">1114  </v>
          </cell>
          <cell r="C357" t="str">
            <v>6-4659</v>
          </cell>
          <cell r="D357" t="str">
            <v xml:space="preserve">T-I.B.6.1.3          </v>
          </cell>
          <cell r="E357" t="str">
            <v>1114  SRIA DE HACIENDA</v>
          </cell>
          <cell r="F357" t="str">
            <v>6-4659  CNV 068-05 MINEDUCAC</v>
          </cell>
          <cell r="G357" t="str">
            <v>T-I.B.6.1.3            de otros</v>
          </cell>
          <cell r="H357">
            <v>0</v>
          </cell>
        </row>
        <row r="358">
          <cell r="A358" t="str">
            <v xml:space="preserve">6-4681/1114  /T-I.B.6.1.3          </v>
          </cell>
          <cell r="B358" t="str">
            <v xml:space="preserve">1114  </v>
          </cell>
          <cell r="C358" t="str">
            <v>6-4681</v>
          </cell>
          <cell r="D358" t="str">
            <v xml:space="preserve">T-I.B.6.1.3          </v>
          </cell>
          <cell r="E358" t="str">
            <v>1114  SRIA DE HACIENDA</v>
          </cell>
          <cell r="F358" t="str">
            <v>6-4681  CNV ATN/JF-10005-CO</v>
          </cell>
          <cell r="G358" t="str">
            <v>T-I.B.6.1.3            de otros</v>
          </cell>
          <cell r="H358">
            <v>0</v>
          </cell>
        </row>
        <row r="359">
          <cell r="A359" t="str">
            <v xml:space="preserve">6-4691/1114  /T-I.B.6.3.2.3        </v>
          </cell>
          <cell r="B359" t="str">
            <v xml:space="preserve">1114  </v>
          </cell>
          <cell r="C359" t="str">
            <v>6-4691</v>
          </cell>
          <cell r="D359" t="str">
            <v xml:space="preserve">T-I.B.6.3.2.3        </v>
          </cell>
          <cell r="E359" t="str">
            <v>1114  SRIA DE HACIENDA</v>
          </cell>
          <cell r="F359" t="str">
            <v>6-4691  CNV 2007-CF-20-324</v>
          </cell>
          <cell r="G359" t="str">
            <v>T-I.B.6.3.2.3          OtrRecRESP FInvN</v>
          </cell>
          <cell r="H359">
            <v>0</v>
          </cell>
        </row>
        <row r="360">
          <cell r="A360" t="str">
            <v xml:space="preserve">6-4695/1114  /T-I.B.6.1.3          </v>
          </cell>
          <cell r="B360" t="str">
            <v xml:space="preserve">1114  </v>
          </cell>
          <cell r="C360" t="str">
            <v>6-4695</v>
          </cell>
          <cell r="D360" t="str">
            <v xml:space="preserve">T-I.B.6.1.3          </v>
          </cell>
          <cell r="E360" t="str">
            <v>1114  SRIA DE HACIENDA</v>
          </cell>
          <cell r="F360" t="str">
            <v>6-4695  CNV  L21/82 R4516/07</v>
          </cell>
          <cell r="G360" t="str">
            <v>T-I.B.6.1.3            de otros</v>
          </cell>
          <cell r="H360">
            <v>0</v>
          </cell>
        </row>
        <row r="361">
          <cell r="A361" t="str">
            <v xml:space="preserve">6-8001/1114  /T-I.B.6.1.3          </v>
          </cell>
          <cell r="B361" t="str">
            <v xml:space="preserve">1114  </v>
          </cell>
          <cell r="C361" t="str">
            <v>6-8001</v>
          </cell>
          <cell r="D361" t="str">
            <v xml:space="preserve">T-I.B.6.1.3          </v>
          </cell>
          <cell r="E361" t="str">
            <v>1114  SRIA DE HACIENDA</v>
          </cell>
          <cell r="F361" t="str">
            <v>6-8001  CREDITO INTERNO</v>
          </cell>
          <cell r="G361" t="str">
            <v>T-I.B.6.1.3            de otros</v>
          </cell>
          <cell r="H361">
            <v>0</v>
          </cell>
        </row>
        <row r="362">
          <cell r="A362" t="str">
            <v xml:space="preserve">6-8001/1114  /T-I.B.6.3.2.3        </v>
          </cell>
          <cell r="B362" t="str">
            <v xml:space="preserve">1114  </v>
          </cell>
          <cell r="C362" t="str">
            <v>6-8001</v>
          </cell>
          <cell r="D362" t="str">
            <v xml:space="preserve">T-I.B.6.3.2.3        </v>
          </cell>
          <cell r="E362" t="str">
            <v>1114  SRIA DE HACIENDA</v>
          </cell>
          <cell r="F362" t="str">
            <v>6-8001  CREDITO INTERNO</v>
          </cell>
          <cell r="G362" t="str">
            <v>T-I.B.6.3.2.3          OtrRecRESP FInvN</v>
          </cell>
          <cell r="H362">
            <v>0</v>
          </cell>
        </row>
        <row r="363">
          <cell r="A363" t="str">
            <v xml:space="preserve">6-8002/1114  /T-I.B.6.3.2.3        </v>
          </cell>
          <cell r="B363" t="str">
            <v xml:space="preserve">1114  </v>
          </cell>
          <cell r="C363" t="str">
            <v>6-8002</v>
          </cell>
          <cell r="D363" t="str">
            <v xml:space="preserve">T-I.B.6.3.2.3        </v>
          </cell>
          <cell r="E363" t="str">
            <v>1114  SRIA DE HACIENDA</v>
          </cell>
          <cell r="F363" t="str">
            <v>6-8002  CREDITO EXTERNO</v>
          </cell>
          <cell r="G363" t="str">
            <v>T-I.B.6.3.2.3          OtrRecRESP FInvN</v>
          </cell>
          <cell r="H363">
            <v>0</v>
          </cell>
        </row>
        <row r="364">
          <cell r="A364" t="str">
            <v xml:space="preserve">6-8004/1114  /T-I.B.6.1.3          </v>
          </cell>
          <cell r="B364" t="str">
            <v xml:space="preserve">1114  </v>
          </cell>
          <cell r="C364" t="str">
            <v>6-8004</v>
          </cell>
          <cell r="D364" t="str">
            <v xml:space="preserve">T-I.B.6.1.3          </v>
          </cell>
          <cell r="E364" t="str">
            <v>1114  SRIA DE HACIENDA</v>
          </cell>
          <cell r="F364" t="str">
            <v>6-8004  Crédito Externo - Banco Mundial</v>
          </cell>
          <cell r="G364" t="str">
            <v>T-I.B.6.1.3            de otros</v>
          </cell>
          <cell r="H364">
            <v>0</v>
          </cell>
        </row>
        <row r="365">
          <cell r="A365" t="str">
            <v xml:space="preserve">6-8004/1114  /T-I.B.6.3.2.3        </v>
          </cell>
          <cell r="B365" t="str">
            <v xml:space="preserve">1114  </v>
          </cell>
          <cell r="C365" t="str">
            <v>6-8004</v>
          </cell>
          <cell r="D365" t="str">
            <v xml:space="preserve">T-I.B.6.3.2.3        </v>
          </cell>
          <cell r="E365" t="str">
            <v>1114  SRIA DE HACIENDA</v>
          </cell>
          <cell r="F365" t="str">
            <v>6-8004  Crédito Externo - Banco Mundial</v>
          </cell>
          <cell r="G365" t="str">
            <v>T-I.B.6.3.2.3          OtrRecRESP FInvN</v>
          </cell>
          <cell r="H365">
            <v>0</v>
          </cell>
        </row>
        <row r="366">
          <cell r="A366" t="str">
            <v xml:space="preserve">6-8005/1114  /T-I.B.6.1.3          </v>
          </cell>
          <cell r="B366" t="str">
            <v xml:space="preserve">1114  </v>
          </cell>
          <cell r="C366" t="str">
            <v>6-8005</v>
          </cell>
          <cell r="D366" t="str">
            <v xml:space="preserve">T-I.B.6.1.3          </v>
          </cell>
          <cell r="E366" t="str">
            <v>1114  SRIA DE HACIENDA</v>
          </cell>
          <cell r="F366" t="str">
            <v>6-8005  CREDITO INTERNO</v>
          </cell>
          <cell r="G366" t="str">
            <v>T-I.B.6.1.3            de otros</v>
          </cell>
          <cell r="H366">
            <v>0</v>
          </cell>
        </row>
        <row r="367">
          <cell r="A367" t="str">
            <v xml:space="preserve">4-3101/1115  /T-I.B.6.2.1.2.2      </v>
          </cell>
          <cell r="B367" t="str">
            <v xml:space="preserve">1115  </v>
          </cell>
          <cell r="C367" t="str">
            <v>4-3101</v>
          </cell>
          <cell r="D367" t="str">
            <v xml:space="preserve">T-I.B.6.2.1.2.2      </v>
          </cell>
          <cell r="E367" t="str">
            <v>1115  SRIA DE EDUCACION PARA LA CULTURA</v>
          </cell>
          <cell r="F367" t="str">
            <v>4-3101  REGALIAS PETORLIFERAS</v>
          </cell>
          <cell r="G367" t="str">
            <v>T-I.B.6.2.1.2.2        SFVA RegalYCompe</v>
          </cell>
          <cell r="H367">
            <v>0</v>
          </cell>
        </row>
        <row r="368">
          <cell r="A368" t="str">
            <v xml:space="preserve">0-1010/1116  /T-I.A.2.6.2.1.1.2.4  </v>
          </cell>
          <cell r="B368" t="str">
            <v xml:space="preserve">1116  </v>
          </cell>
          <cell r="C368" t="str">
            <v>0-1010</v>
          </cell>
          <cell r="D368" t="str">
            <v xml:space="preserve">T-I.A.2.6.2.1.1.2.4  </v>
          </cell>
          <cell r="E368" t="str">
            <v>1116  SECRET SECC DE SALUD</v>
          </cell>
          <cell r="F368" t="str">
            <v>0-1010  FONDOS COMUNES</v>
          </cell>
          <cell r="G368" t="str">
            <v>T-I.A.2.6.2.1.1.2.4    S.G.P.SaludAport</v>
          </cell>
          <cell r="H368">
            <v>0</v>
          </cell>
        </row>
        <row r="369">
          <cell r="A369" t="str">
            <v xml:space="preserve">0-1011/1116  /T-I.B.14             </v>
          </cell>
          <cell r="B369" t="str">
            <v xml:space="preserve">1116  </v>
          </cell>
          <cell r="C369" t="str">
            <v>0-1011</v>
          </cell>
          <cell r="D369" t="str">
            <v xml:space="preserve">T-I.B.14             </v>
          </cell>
          <cell r="E369" t="str">
            <v>1116  SECRET SECC DE SALUD</v>
          </cell>
          <cell r="F369" t="str">
            <v>0-1011  REC CAP PROP INV DEU</v>
          </cell>
          <cell r="G369" t="str">
            <v>T-I.B.14               OtrIngr de Capit</v>
          </cell>
          <cell r="H369">
            <v>0</v>
          </cell>
        </row>
        <row r="370">
          <cell r="A370" t="str">
            <v xml:space="preserve">0-2020/1116  /T-I.A.1.28.5         </v>
          </cell>
          <cell r="B370" t="str">
            <v xml:space="preserve">1116  </v>
          </cell>
          <cell r="C370" t="str">
            <v>0-2020</v>
          </cell>
          <cell r="D370" t="str">
            <v xml:space="preserve">T-I.A.1.28.5         </v>
          </cell>
          <cell r="E370" t="str">
            <v>1116  SECRET SECC DE SALUD</v>
          </cell>
          <cell r="F370" t="str">
            <v>0-2020  ESTAMPILLA PRODESARROLLO</v>
          </cell>
          <cell r="G370" t="str">
            <v>T-I.A.1.28.5           EstamProDesarrol</v>
          </cell>
          <cell r="H370">
            <v>-1586940</v>
          </cell>
        </row>
        <row r="371">
          <cell r="A371" t="str">
            <v xml:space="preserve">0-2170/1116  /T-I.A.1.30           </v>
          </cell>
          <cell r="B371" t="str">
            <v xml:space="preserve">1116  </v>
          </cell>
          <cell r="C371" t="str">
            <v>0-2170</v>
          </cell>
          <cell r="D371" t="str">
            <v xml:space="preserve">T-I.A.1.30           </v>
          </cell>
          <cell r="E371" t="str">
            <v>1116  SECRET SECC DE SALUD</v>
          </cell>
          <cell r="F371" t="str">
            <v>0-2170  CONTR ESP SEGURIDAD</v>
          </cell>
          <cell r="G371" t="str">
            <v>T-I.A.1.30             ContribSobreCont</v>
          </cell>
          <cell r="H371">
            <v>-6601020</v>
          </cell>
        </row>
        <row r="372">
          <cell r="A372" t="str">
            <v xml:space="preserve">0-2471/1116  /T-I.A.1.28.1         </v>
          </cell>
          <cell r="B372" t="str">
            <v xml:space="preserve">1116  </v>
          </cell>
          <cell r="C372" t="str">
            <v>0-2471</v>
          </cell>
          <cell r="D372" t="str">
            <v xml:space="preserve">T-I.A.1.28.1         </v>
          </cell>
          <cell r="E372" t="str">
            <v>1116  SECRET SECC DE SALUD</v>
          </cell>
          <cell r="F372" t="str">
            <v>0-2471  20% ESTAMPILLAS</v>
          </cell>
          <cell r="G372" t="str">
            <v>T-I.A.1.28.1           EstamProCBA</v>
          </cell>
          <cell r="H372">
            <v>0</v>
          </cell>
        </row>
        <row r="373">
          <cell r="A373" t="str">
            <v xml:space="preserve">0-2471/1116  /T-I.A.1.28.7         </v>
          </cell>
          <cell r="B373" t="str">
            <v xml:space="preserve">1116  </v>
          </cell>
          <cell r="C373" t="str">
            <v>0-2471</v>
          </cell>
          <cell r="D373" t="str">
            <v xml:space="preserve">T-I.A.1.28.7         </v>
          </cell>
          <cell r="E373" t="str">
            <v>1116  SECRET SECC DE SALUD</v>
          </cell>
          <cell r="F373" t="str">
            <v>0-2471  20% ESTAMPILLAS</v>
          </cell>
          <cell r="G373" t="str">
            <v>T-I.A.1.28.7           EstamProHospital</v>
          </cell>
          <cell r="H373">
            <v>0</v>
          </cell>
        </row>
        <row r="374">
          <cell r="A374" t="str">
            <v xml:space="preserve">0-2512/1116  /T-I.A.2.6.1.5        </v>
          </cell>
          <cell r="B374" t="str">
            <v xml:space="preserve">1116  </v>
          </cell>
          <cell r="C374" t="str">
            <v>0-2512</v>
          </cell>
          <cell r="D374" t="str">
            <v xml:space="preserve">T-I.A.2.6.1.5        </v>
          </cell>
          <cell r="E374" t="str">
            <v>1116  SECRET SECC DE SALUD</v>
          </cell>
          <cell r="F374" t="str">
            <v>0-2512  CUOT PART MES PENS</v>
          </cell>
          <cell r="G374" t="str">
            <v>T-I.A.2.6.1.5          CuotasPartesPens</v>
          </cell>
          <cell r="H374">
            <v>0</v>
          </cell>
        </row>
        <row r="375">
          <cell r="A375" t="str">
            <v xml:space="preserve">0-2601/1116  /T-I.A.2.7.10         </v>
          </cell>
          <cell r="B375" t="str">
            <v xml:space="preserve">1116  </v>
          </cell>
          <cell r="C375" t="str">
            <v>0-2601</v>
          </cell>
          <cell r="D375" t="str">
            <v xml:space="preserve">T-I.A.2.7.10         </v>
          </cell>
          <cell r="E375" t="str">
            <v>1116  SECRET SECC DE SALUD</v>
          </cell>
          <cell r="F375" t="str">
            <v>0-2601  FONDO DE BIENESTAR SOCIAL</v>
          </cell>
          <cell r="G375" t="str">
            <v>T-I.A.2.7.10           OtrIngNoTrib</v>
          </cell>
          <cell r="H375">
            <v>-21677495</v>
          </cell>
        </row>
        <row r="376">
          <cell r="A376" t="str">
            <v xml:space="preserve">0-2601/1116  /T-I.B.6.3.2.3        </v>
          </cell>
          <cell r="B376" t="str">
            <v xml:space="preserve">1116  </v>
          </cell>
          <cell r="C376" t="str">
            <v>0-2601</v>
          </cell>
          <cell r="D376" t="str">
            <v xml:space="preserve">T-I.B.6.3.2.3        </v>
          </cell>
          <cell r="E376" t="str">
            <v>1116  SECRET SECC DE SALUD</v>
          </cell>
          <cell r="F376" t="str">
            <v>0-2601  FONDO DE BIENESTAR SOCIAL</v>
          </cell>
          <cell r="G376" t="str">
            <v>T-I.B.6.3.2.3          OtrRecRESP FInvN</v>
          </cell>
          <cell r="H376">
            <v>0</v>
          </cell>
        </row>
        <row r="377">
          <cell r="A377" t="str">
            <v xml:space="preserve">0-2601/1116  /T-I.B.8.2.3          </v>
          </cell>
          <cell r="B377" t="str">
            <v xml:space="preserve">1116  </v>
          </cell>
          <cell r="C377" t="str">
            <v>0-2601</v>
          </cell>
          <cell r="D377" t="str">
            <v xml:space="preserve">T-I.B.8.2.3          </v>
          </cell>
          <cell r="E377" t="str">
            <v>1116  SECRET SECC DE SALUD</v>
          </cell>
          <cell r="F377" t="str">
            <v>0-2601  FONDO DE BIENESTAR SOCIAL</v>
          </cell>
          <cell r="G377" t="str">
            <v>T-I.B.8.2.3            RendXOtrRecNoSGP</v>
          </cell>
          <cell r="H377">
            <v>-752618</v>
          </cell>
        </row>
        <row r="378">
          <cell r="A378" t="str">
            <v xml:space="preserve">0-2603/1116  /T-I.A.2.7.10         </v>
          </cell>
          <cell r="B378" t="str">
            <v xml:space="preserve">1116  </v>
          </cell>
          <cell r="C378" t="str">
            <v>0-2603</v>
          </cell>
          <cell r="D378" t="str">
            <v xml:space="preserve">T-I.A.2.7.10         </v>
          </cell>
          <cell r="E378" t="str">
            <v>1116  SECRET SECC DE SALUD</v>
          </cell>
          <cell r="F378" t="str">
            <v>0-2603  FONDO VIVIENDA DSSA</v>
          </cell>
          <cell r="G378" t="str">
            <v>T-I.A.2.7.10           OtrIngNoTrib</v>
          </cell>
          <cell r="H378">
            <v>-290023258</v>
          </cell>
        </row>
        <row r="379">
          <cell r="A379" t="str">
            <v xml:space="preserve">0-2603/1116  /T-I.A.2.7.3          </v>
          </cell>
          <cell r="B379" t="str">
            <v xml:space="preserve">1116  </v>
          </cell>
          <cell r="C379" t="str">
            <v>0-2603</v>
          </cell>
          <cell r="D379" t="str">
            <v xml:space="preserve">T-I.A.2.7.3          </v>
          </cell>
          <cell r="E379" t="str">
            <v>1116  SECRET SECC DE SALUD</v>
          </cell>
          <cell r="F379" t="str">
            <v>0-2603  FONDO VIVIENDA DSSA</v>
          </cell>
          <cell r="G379" t="str">
            <v>T-I.A.2.7.3            Otros</v>
          </cell>
          <cell r="H379">
            <v>0</v>
          </cell>
        </row>
        <row r="380">
          <cell r="A380" t="str">
            <v xml:space="preserve">0-2603/1116  /T-I.B.8.2.3          </v>
          </cell>
          <cell r="B380" t="str">
            <v xml:space="preserve">1116  </v>
          </cell>
          <cell r="C380" t="str">
            <v>0-2603</v>
          </cell>
          <cell r="D380" t="str">
            <v xml:space="preserve">T-I.B.8.2.3          </v>
          </cell>
          <cell r="E380" t="str">
            <v>1116  SECRET SECC DE SALUD</v>
          </cell>
          <cell r="F380" t="str">
            <v>0-2603  FONDO VIVIENDA DSSA</v>
          </cell>
          <cell r="G380" t="str">
            <v>T-I.B.8.2.3            RendXOtrRecNoSGP</v>
          </cell>
          <cell r="H380">
            <v>-34611368</v>
          </cell>
        </row>
        <row r="381">
          <cell r="A381" t="str">
            <v xml:space="preserve">0-2604/1116  /T-I.A.2.7.10         </v>
          </cell>
          <cell r="B381" t="str">
            <v xml:space="preserve">1116  </v>
          </cell>
          <cell r="C381" t="str">
            <v>0-2604</v>
          </cell>
          <cell r="D381" t="str">
            <v xml:space="preserve">T-I.A.2.7.10         </v>
          </cell>
          <cell r="E381" t="str">
            <v>1116  SECRET SECC DE SALUD</v>
          </cell>
          <cell r="F381" t="str">
            <v>0-2604  FONDO PRESTACIONAL SALUD</v>
          </cell>
          <cell r="G381" t="str">
            <v>T-I.A.2.7.10           OtrIngNoTrib</v>
          </cell>
          <cell r="H381">
            <v>0</v>
          </cell>
        </row>
        <row r="382">
          <cell r="A382" t="str">
            <v xml:space="preserve">0-2604/1116  /T-I.B.10.3           </v>
          </cell>
          <cell r="B382" t="str">
            <v xml:space="preserve">1116  </v>
          </cell>
          <cell r="C382" t="str">
            <v>0-2604</v>
          </cell>
          <cell r="D382" t="str">
            <v xml:space="preserve">T-I.B.10.3           </v>
          </cell>
          <cell r="E382" t="str">
            <v>1116  SECRET SECC DE SALUD</v>
          </cell>
          <cell r="F382" t="str">
            <v>0-2604  FONDO PRESTACIONAL SALUD</v>
          </cell>
          <cell r="G382" t="str">
            <v>T-I.B.10.3             DesahorroFONPET</v>
          </cell>
          <cell r="H382">
            <v>0</v>
          </cell>
        </row>
        <row r="383">
          <cell r="A383" t="str">
            <v xml:space="preserve">0-2606/1116  /T-I.A.2.1.12         </v>
          </cell>
          <cell r="B383" t="str">
            <v xml:space="preserve">1116  </v>
          </cell>
          <cell r="C383" t="str">
            <v>0-2606</v>
          </cell>
          <cell r="D383" t="str">
            <v xml:space="preserve">T-I.A.2.1.12         </v>
          </cell>
          <cell r="E383" t="str">
            <v>1116  SECRET SECC DE SALUD</v>
          </cell>
          <cell r="F383" t="str">
            <v>0-2606  LICENCIAS RAYOS X</v>
          </cell>
          <cell r="G383" t="str">
            <v>T-I.A.2.1.12           Otras Tasas (Des</v>
          </cell>
          <cell r="H383">
            <v>-27645928</v>
          </cell>
        </row>
        <row r="384">
          <cell r="A384" t="str">
            <v xml:space="preserve">0-2608/1116  /T-I.A.2.1.12         </v>
          </cell>
          <cell r="B384" t="str">
            <v xml:space="preserve">1116  </v>
          </cell>
          <cell r="C384" t="str">
            <v>0-2608</v>
          </cell>
          <cell r="D384" t="str">
            <v xml:space="preserve">T-I.A.2.1.12         </v>
          </cell>
          <cell r="E384" t="str">
            <v>1116  SECRET SECC DE SALUD</v>
          </cell>
          <cell r="F384" t="str">
            <v>0-2608  FND ROT ESTUPEFACIEN</v>
          </cell>
          <cell r="G384" t="str">
            <v>T-I.A.2.1.12           Otras Tasas (Des</v>
          </cell>
          <cell r="H384">
            <v>-2861867</v>
          </cell>
        </row>
        <row r="385">
          <cell r="A385" t="str">
            <v xml:space="preserve">0-2608/1116  /T-I.A.2.2.15         </v>
          </cell>
          <cell r="B385" t="str">
            <v xml:space="preserve">1116  </v>
          </cell>
          <cell r="C385" t="str">
            <v>0-2608</v>
          </cell>
          <cell r="D385" t="str">
            <v xml:space="preserve">T-I.A.2.2.15         </v>
          </cell>
          <cell r="E385" t="str">
            <v>1116  SECRET SECC DE SALUD</v>
          </cell>
          <cell r="F385" t="str">
            <v>0-2608  FND ROT ESTUPEFACIEN</v>
          </cell>
          <cell r="G385" t="str">
            <v>T-I.A.2.2.15           OtrMultasySancio</v>
          </cell>
          <cell r="H385">
            <v>-6289177</v>
          </cell>
        </row>
        <row r="386">
          <cell r="A386" t="str">
            <v xml:space="preserve">0-2608/1116  /T-I.A.2.2.5.10       </v>
          </cell>
          <cell r="B386" t="str">
            <v xml:space="preserve">1116  </v>
          </cell>
          <cell r="C386" t="str">
            <v>0-2608</v>
          </cell>
          <cell r="D386" t="str">
            <v xml:space="preserve">T-I.A.2.2.5.10       </v>
          </cell>
          <cell r="E386" t="str">
            <v>1116  SECRET SECC DE SALUD</v>
          </cell>
          <cell r="F386" t="str">
            <v>0-2608  FND ROT ESTUPEFACIEN</v>
          </cell>
          <cell r="G386" t="str">
            <v>T-I.A.2.2.5.10         OtrInteresesNoTr</v>
          </cell>
          <cell r="H386">
            <v>-393520</v>
          </cell>
        </row>
        <row r="387">
          <cell r="A387" t="str">
            <v xml:space="preserve">0-2608/1116  /T-I.A.2.4.10         </v>
          </cell>
          <cell r="B387" t="str">
            <v xml:space="preserve">1116  </v>
          </cell>
          <cell r="C387" t="str">
            <v>0-2608</v>
          </cell>
          <cell r="D387" t="str">
            <v xml:space="preserve">T-I.A.2.4.10         </v>
          </cell>
          <cell r="E387" t="str">
            <v>1116  SECRET SECC DE SALUD</v>
          </cell>
          <cell r="F387" t="str">
            <v>0-2608  FND ROT ESTUPEFACIEN</v>
          </cell>
          <cell r="G387" t="str">
            <v>T-I.A.2.4.10           OtrIngrVBS NoVen</v>
          </cell>
          <cell r="H387">
            <v>-338180366</v>
          </cell>
        </row>
        <row r="388">
          <cell r="A388" t="str">
            <v xml:space="preserve">0-2608/1116  /T-I.B.14             </v>
          </cell>
          <cell r="B388" t="str">
            <v xml:space="preserve">1116  </v>
          </cell>
          <cell r="C388" t="str">
            <v>0-2608</v>
          </cell>
          <cell r="D388" t="str">
            <v xml:space="preserve">T-I.B.14             </v>
          </cell>
          <cell r="E388" t="str">
            <v>1116  SECRET SECC DE SALUD</v>
          </cell>
          <cell r="F388" t="str">
            <v>0-2608  FND ROT ESTUPEFACIEN</v>
          </cell>
          <cell r="G388" t="str">
            <v>T-I.B.14               OtrIngr de Capit</v>
          </cell>
          <cell r="H388">
            <v>0</v>
          </cell>
        </row>
        <row r="389">
          <cell r="A389" t="str">
            <v xml:space="preserve">0-2608/1116  /T-I.B.8.2.3          </v>
          </cell>
          <cell r="B389" t="str">
            <v xml:space="preserve">1116  </v>
          </cell>
          <cell r="C389" t="str">
            <v>0-2608</v>
          </cell>
          <cell r="D389" t="str">
            <v xml:space="preserve">T-I.B.8.2.3          </v>
          </cell>
          <cell r="E389" t="str">
            <v>1116  SECRET SECC DE SALUD</v>
          </cell>
          <cell r="F389" t="str">
            <v>0-2608  FND ROT ESTUPEFACIEN</v>
          </cell>
          <cell r="G389" t="str">
            <v>T-I.B.8.2.3            RendXOtrRecNoSGP</v>
          </cell>
          <cell r="H389">
            <v>-2546955</v>
          </cell>
        </row>
        <row r="390">
          <cell r="A390" t="str">
            <v xml:space="preserve">0-2611/1116  /T-I.A.1.11           </v>
          </cell>
          <cell r="B390" t="str">
            <v xml:space="preserve">1116  </v>
          </cell>
          <cell r="C390" t="str">
            <v>0-2611</v>
          </cell>
          <cell r="D390" t="str">
            <v xml:space="preserve">T-I.A.1.11           </v>
          </cell>
          <cell r="E390" t="str">
            <v>1116  SECRET SECC DE SALUD</v>
          </cell>
          <cell r="F390" t="str">
            <v>0-2611  RENT CED DIFER L643</v>
          </cell>
          <cell r="G390" t="str">
            <v>T-I.A.1.11             ImptoGanSortOrdE</v>
          </cell>
          <cell r="H390">
            <v>-160864926</v>
          </cell>
        </row>
        <row r="391">
          <cell r="A391" t="str">
            <v xml:space="preserve">0-2611/1116  /T-I.A.1.12           </v>
          </cell>
          <cell r="B391" t="str">
            <v xml:space="preserve">1116  </v>
          </cell>
          <cell r="C391" t="str">
            <v>0-2611</v>
          </cell>
          <cell r="D391" t="str">
            <v xml:space="preserve">T-I.A.1.12           </v>
          </cell>
          <cell r="E391" t="str">
            <v>1116  SECRET SECC DE SALUD</v>
          </cell>
          <cell r="F391" t="str">
            <v>0-2611  RENT CED DIFER L643</v>
          </cell>
          <cell r="G391" t="str">
            <v>T-I.A.1.12             ImptoLoteriasFor</v>
          </cell>
          <cell r="H391">
            <v>-147755290</v>
          </cell>
        </row>
        <row r="392">
          <cell r="A392" t="str">
            <v xml:space="preserve">0-2611/1116  /T-I.A.1.14.1.2.1     </v>
          </cell>
          <cell r="B392" t="str">
            <v xml:space="preserve">1116  </v>
          </cell>
          <cell r="C392" t="str">
            <v>0-2611</v>
          </cell>
          <cell r="D392" t="str">
            <v xml:space="preserve">T-I.A.1.14.1.2.1     </v>
          </cell>
          <cell r="E392" t="str">
            <v>1116  SECRET SECC DE SALUD</v>
          </cell>
          <cell r="F392" t="str">
            <v>0-2611  RENT CED DIFER L643</v>
          </cell>
          <cell r="G392" t="str">
            <v>T-I.A.1.14.1.2.1       IPOCONLicorPrdDp</v>
          </cell>
          <cell r="H392">
            <v>0</v>
          </cell>
        </row>
        <row r="393">
          <cell r="A393" t="str">
            <v xml:space="preserve">0-2611/1116  /T-I.A.1.14.1.2.2     </v>
          </cell>
          <cell r="B393" t="str">
            <v xml:space="preserve">1116  </v>
          </cell>
          <cell r="C393" t="str">
            <v>0-2611</v>
          </cell>
          <cell r="D393" t="str">
            <v xml:space="preserve">T-I.A.1.14.1.2.2     </v>
          </cell>
          <cell r="E393" t="str">
            <v>1116  SECRET SECC DE SALUD</v>
          </cell>
          <cell r="F393" t="str">
            <v>0-2611  RENT CED DIFER L643</v>
          </cell>
          <cell r="G393" t="str">
            <v>T-I.A.1.14.1.2.2       IPOCONLicorPrdNa</v>
          </cell>
          <cell r="H393">
            <v>0</v>
          </cell>
        </row>
        <row r="394">
          <cell r="A394" t="str">
            <v xml:space="preserve">0-2611/1116  /T-I.A.1.14.1.2.3     </v>
          </cell>
          <cell r="B394" t="str">
            <v xml:space="preserve">1116  </v>
          </cell>
          <cell r="C394" t="str">
            <v>0-2611</v>
          </cell>
          <cell r="D394" t="str">
            <v xml:space="preserve">T-I.A.1.14.1.2.3     </v>
          </cell>
          <cell r="E394" t="str">
            <v>1116  SECRET SECC DE SALUD</v>
          </cell>
          <cell r="F394" t="str">
            <v>0-2611  RENT CED DIFER L643</v>
          </cell>
          <cell r="G394" t="str">
            <v>T-I.A.1.14.1.2.3       IPOCONLicorPrdEx</v>
          </cell>
          <cell r="H394">
            <v>0</v>
          </cell>
        </row>
        <row r="395">
          <cell r="A395" t="str">
            <v xml:space="preserve">0-2611/1116  /T-I.A.1.15.1         </v>
          </cell>
          <cell r="B395" t="str">
            <v xml:space="preserve">1116  </v>
          </cell>
          <cell r="C395" t="str">
            <v>0-2611</v>
          </cell>
          <cell r="D395" t="str">
            <v xml:space="preserve">T-I.A.1.15.1         </v>
          </cell>
          <cell r="E395" t="str">
            <v>1116  SECRET SECC DE SALUD</v>
          </cell>
          <cell r="F395" t="str">
            <v>0-2611  RENT CED DIFER L643</v>
          </cell>
          <cell r="G395" t="str">
            <v>T-I.A.1.15.1           IVALicoVinosApeS</v>
          </cell>
          <cell r="H395">
            <v>-4207024120</v>
          </cell>
        </row>
        <row r="396">
          <cell r="A396" t="str">
            <v xml:space="preserve">0-2611/1116  /T-I.A.1.17.1         </v>
          </cell>
          <cell r="B396" t="str">
            <v xml:space="preserve">1116  </v>
          </cell>
          <cell r="C396" t="str">
            <v>0-2611</v>
          </cell>
          <cell r="D396" t="str">
            <v xml:space="preserve">T-I.A.1.17.1         </v>
          </cell>
          <cell r="E396" t="str">
            <v>1116  SECRET SECC DE SALUD</v>
          </cell>
          <cell r="F396" t="str">
            <v>0-2611  RENT CED DIFER L643</v>
          </cell>
          <cell r="G396" t="str">
            <v>T-I.A.1.17.1           IVA cerveza salu</v>
          </cell>
          <cell r="H396">
            <v>-5159789000</v>
          </cell>
        </row>
        <row r="397">
          <cell r="A397" t="str">
            <v xml:space="preserve">0-2611/1116  /T-I.A.1.17.2         </v>
          </cell>
          <cell r="B397" t="str">
            <v xml:space="preserve">1116  </v>
          </cell>
          <cell r="C397" t="str">
            <v>0-2611</v>
          </cell>
          <cell r="D397" t="str">
            <v xml:space="preserve">T-I.A.1.17.2         </v>
          </cell>
          <cell r="E397" t="str">
            <v>1116  SECRET SECC DE SALUD</v>
          </cell>
          <cell r="F397" t="str">
            <v>0-2611  RENT CED DIFER L643</v>
          </cell>
          <cell r="G397" t="str">
            <v>T-I.A.1.17.2           IVA cerveza salu</v>
          </cell>
          <cell r="H397">
            <v>-24437000</v>
          </cell>
        </row>
        <row r="398">
          <cell r="A398" t="str">
            <v xml:space="preserve">0-2611/1116  /T-I.A.1.18.2.1       </v>
          </cell>
          <cell r="B398" t="str">
            <v xml:space="preserve">1116  </v>
          </cell>
          <cell r="C398" t="str">
            <v>0-2611</v>
          </cell>
          <cell r="D398" t="str">
            <v xml:space="preserve">T-I.A.1.18.2.1       </v>
          </cell>
          <cell r="E398" t="str">
            <v>1116  SECRET SECC DE SALUD</v>
          </cell>
          <cell r="F398" t="str">
            <v>0-2611  RENT CED DIFER L643</v>
          </cell>
          <cell r="G398" t="str">
            <v>T-I.A.1.18.2.1         IPOCONSCigarrYTN</v>
          </cell>
          <cell r="H398">
            <v>0</v>
          </cell>
        </row>
        <row r="399">
          <cell r="A399" t="str">
            <v xml:space="preserve">0-2611/1116  /T-I.A.1.18.2.2       </v>
          </cell>
          <cell r="B399" t="str">
            <v xml:space="preserve">1116  </v>
          </cell>
          <cell r="C399" t="str">
            <v>0-2611</v>
          </cell>
          <cell r="D399" t="str">
            <v xml:space="preserve">T-I.A.1.18.2.2       </v>
          </cell>
          <cell r="E399" t="str">
            <v>1116  SECRET SECC DE SALUD</v>
          </cell>
          <cell r="F399" t="str">
            <v>0-2611  RENT CED DIFER L643</v>
          </cell>
          <cell r="G399" t="str">
            <v>T-I.A.1.18.2.2         IPOCONSCigarrYTE</v>
          </cell>
          <cell r="H399">
            <v>0</v>
          </cell>
        </row>
        <row r="400">
          <cell r="A400" t="str">
            <v xml:space="preserve">0-2611/1116  /T-I.A.2.1.11.2       </v>
          </cell>
          <cell r="B400" t="str">
            <v xml:space="preserve">1116  </v>
          </cell>
          <cell r="C400" t="str">
            <v>0-2611</v>
          </cell>
          <cell r="D400" t="str">
            <v xml:space="preserve">T-I.A.2.1.11.2       </v>
          </cell>
          <cell r="E400" t="str">
            <v>1116  SECRET SECC DE SALUD</v>
          </cell>
          <cell r="F400" t="str">
            <v>0-2611  RENT CED DIFER L643</v>
          </cell>
          <cell r="G400" t="str">
            <v>T-I.A.2.1.11.2         Juego de lotería</v>
          </cell>
          <cell r="H400">
            <v>-575753688</v>
          </cell>
        </row>
        <row r="401">
          <cell r="A401" t="str">
            <v xml:space="preserve">0-2611/1116  /T-I.A.2.1.11.3       </v>
          </cell>
          <cell r="B401" t="str">
            <v xml:space="preserve">1116  </v>
          </cell>
          <cell r="C401" t="str">
            <v>0-2611</v>
          </cell>
          <cell r="D401" t="str">
            <v xml:space="preserve">T-I.A.2.1.11.3       </v>
          </cell>
          <cell r="E401" t="str">
            <v>1116  SECRET SECC DE SALUD</v>
          </cell>
          <cell r="F401" t="str">
            <v>0-2611  RENT CED DIFER L643</v>
          </cell>
          <cell r="G401" t="str">
            <v>T-I.A.2.1.11.3         JuegoApuesPermCh</v>
          </cell>
          <cell r="H401">
            <v>-3185117204</v>
          </cell>
        </row>
        <row r="402">
          <cell r="A402" t="str">
            <v xml:space="preserve">0-2611/1116  /T-I.A.2.1.11.4       </v>
          </cell>
          <cell r="B402" t="str">
            <v xml:space="preserve">1116  </v>
          </cell>
          <cell r="C402" t="str">
            <v>0-2611</v>
          </cell>
          <cell r="D402" t="str">
            <v xml:space="preserve">T-I.A.2.1.11.4       </v>
          </cell>
          <cell r="E402" t="str">
            <v>1116  SECRET SECC DE SALUD</v>
          </cell>
          <cell r="F402" t="str">
            <v>0-2611  RENT CED DIFER L643</v>
          </cell>
          <cell r="G402" t="str">
            <v>T-I.A.2.1.11.4         JuegoSuerteYAzar</v>
          </cell>
          <cell r="H402">
            <v>-153860</v>
          </cell>
        </row>
        <row r="403">
          <cell r="A403" t="str">
            <v xml:space="preserve">0-2611/1116  /T-I.A.2.1.11.8       </v>
          </cell>
          <cell r="B403" t="str">
            <v xml:space="preserve">1116  </v>
          </cell>
          <cell r="C403" t="str">
            <v>0-2611</v>
          </cell>
          <cell r="D403" t="str">
            <v xml:space="preserve">T-I.A.2.1.11.8       </v>
          </cell>
          <cell r="E403" t="str">
            <v>1116  SECRET SECC DE SALUD</v>
          </cell>
          <cell r="F403" t="str">
            <v>0-2611  RENT CED DIFER L643</v>
          </cell>
          <cell r="G403" t="str">
            <v>T-I.A.2.1.11.8         JuegoSuerteYAzar</v>
          </cell>
          <cell r="H403">
            <v>0</v>
          </cell>
        </row>
        <row r="404">
          <cell r="A404" t="str">
            <v xml:space="preserve">0-2611/1116  /T-I.A.2.4.8          </v>
          </cell>
          <cell r="B404" t="str">
            <v xml:space="preserve">1116  </v>
          </cell>
          <cell r="C404" t="str">
            <v>0-2611</v>
          </cell>
          <cell r="D404" t="str">
            <v xml:space="preserve">T-I.A.2.4.8          </v>
          </cell>
          <cell r="E404" t="str">
            <v>1116  SECRET SECC DE SALUD</v>
          </cell>
          <cell r="F404" t="str">
            <v>0-2611  RENT CED DIFER L643</v>
          </cell>
          <cell r="G404" t="str">
            <v>T-I.A.2.4.8            VBServSaludYPrev</v>
          </cell>
          <cell r="H404">
            <v>0</v>
          </cell>
        </row>
        <row r="405">
          <cell r="A405" t="str">
            <v xml:space="preserve">0-2611/1116  /T-I.A.2.7.4          </v>
          </cell>
          <cell r="B405" t="str">
            <v xml:space="preserve">1116  </v>
          </cell>
          <cell r="C405" t="str">
            <v>0-2611</v>
          </cell>
          <cell r="D405" t="str">
            <v xml:space="preserve">T-I.A.2.7.4          </v>
          </cell>
          <cell r="E405" t="str">
            <v>1116  SECRET SECC DE SALUD</v>
          </cell>
          <cell r="F405" t="str">
            <v>0-2611  RENT CED DIFER L643</v>
          </cell>
          <cell r="G405" t="str">
            <v>T-I.A.2.7.4            PremJuegSuerNORe</v>
          </cell>
          <cell r="H405">
            <v>0</v>
          </cell>
        </row>
        <row r="406">
          <cell r="A406" t="str">
            <v xml:space="preserve">0-2611/1116  /T-I.B.11             </v>
          </cell>
          <cell r="B406" t="str">
            <v xml:space="preserve">1116  </v>
          </cell>
          <cell r="C406" t="str">
            <v>0-2611</v>
          </cell>
          <cell r="D406" t="str">
            <v xml:space="preserve">T-I.B.11             </v>
          </cell>
          <cell r="E406" t="str">
            <v>1116  SECRET SECC DE SALUD</v>
          </cell>
          <cell r="F406" t="str">
            <v>0-2611  RENT CED DIFER L643</v>
          </cell>
          <cell r="G406" t="str">
            <v>T-I.B.11               UtilYExedFin EIC</v>
          </cell>
          <cell r="H406">
            <v>0</v>
          </cell>
        </row>
        <row r="407">
          <cell r="A407" t="str">
            <v xml:space="preserve">0-2611/1116  /T-I.B.13             </v>
          </cell>
          <cell r="B407" t="str">
            <v xml:space="preserve">1116  </v>
          </cell>
          <cell r="C407" t="str">
            <v>0-2611</v>
          </cell>
          <cell r="D407" t="str">
            <v xml:space="preserve">T-I.B.13             </v>
          </cell>
          <cell r="E407" t="str">
            <v>1116  SECRET SECC DE SALUD</v>
          </cell>
          <cell r="F407" t="str">
            <v>0-2611  RENT CED DIFER L643</v>
          </cell>
          <cell r="G407" t="str">
            <v>T-I.B.13               Reintegros</v>
          </cell>
          <cell r="H407">
            <v>0</v>
          </cell>
        </row>
        <row r="408">
          <cell r="A408" t="str">
            <v xml:space="preserve">0-2611/1116  /T-I.B.13.1           </v>
          </cell>
          <cell r="B408" t="str">
            <v xml:space="preserve">1116  </v>
          </cell>
          <cell r="C408" t="str">
            <v>0-2611</v>
          </cell>
          <cell r="D408" t="str">
            <v xml:space="preserve">T-I.B.13.1           </v>
          </cell>
          <cell r="E408" t="str">
            <v>1116  SECRET SECC DE SALUD</v>
          </cell>
          <cell r="F408" t="str">
            <v>0-2611  RENT CED DIFER L643</v>
          </cell>
          <cell r="G408" t="str">
            <v>T-I.B.13.1             Reintegros Salud</v>
          </cell>
          <cell r="H408">
            <v>0</v>
          </cell>
        </row>
        <row r="409">
          <cell r="A409" t="str">
            <v xml:space="preserve">0-2611/1116  /T-I.B.6.3.2.3        </v>
          </cell>
          <cell r="B409" t="str">
            <v xml:space="preserve">1116  </v>
          </cell>
          <cell r="C409" t="str">
            <v>0-2611</v>
          </cell>
          <cell r="D409" t="str">
            <v xml:space="preserve">T-I.B.6.3.2.3        </v>
          </cell>
          <cell r="E409" t="str">
            <v>1116  SECRET SECC DE SALUD</v>
          </cell>
          <cell r="F409" t="str">
            <v>0-2611  RENT CED DIFER L643</v>
          </cell>
          <cell r="G409" t="str">
            <v>T-I.B.6.3.2.3          OtrRecRESP FInvN</v>
          </cell>
          <cell r="H409">
            <v>0</v>
          </cell>
        </row>
        <row r="410">
          <cell r="A410" t="str">
            <v xml:space="preserve">0-2611/1116  /T-I.B.8.2.3          </v>
          </cell>
          <cell r="B410" t="str">
            <v xml:space="preserve">1116  </v>
          </cell>
          <cell r="C410" t="str">
            <v>0-2611</v>
          </cell>
          <cell r="D410" t="str">
            <v xml:space="preserve">T-I.B.8.2.3          </v>
          </cell>
          <cell r="E410" t="str">
            <v>1116  SECRET SECC DE SALUD</v>
          </cell>
          <cell r="F410" t="str">
            <v>0-2611  RENT CED DIFER L643</v>
          </cell>
          <cell r="G410" t="str">
            <v>T-I.B.8.2.3            RendXOtrRecNoSGP</v>
          </cell>
          <cell r="H410">
            <v>-349920458</v>
          </cell>
        </row>
        <row r="411">
          <cell r="A411" t="str">
            <v xml:space="preserve">0-2612/1116  /T-I.A.1.11           </v>
          </cell>
          <cell r="B411" t="str">
            <v xml:space="preserve">1116  </v>
          </cell>
          <cell r="C411" t="str">
            <v>0-2612</v>
          </cell>
          <cell r="D411" t="str">
            <v xml:space="preserve">T-I.A.1.11           </v>
          </cell>
          <cell r="E411" t="str">
            <v>1116  SECRET SECC DE SALUD</v>
          </cell>
          <cell r="F411" t="str">
            <v>0-2612  RENTAS CEDIDAS LEY 643</v>
          </cell>
          <cell r="G411" t="str">
            <v>T-I.A.1.11             ImptoGanSortOrdE</v>
          </cell>
          <cell r="H411">
            <v>-28387928</v>
          </cell>
        </row>
        <row r="412">
          <cell r="A412" t="str">
            <v xml:space="preserve">0-2612/1116  /T-I.A.1.12           </v>
          </cell>
          <cell r="B412" t="str">
            <v xml:space="preserve">1116  </v>
          </cell>
          <cell r="C412" t="str">
            <v>0-2612</v>
          </cell>
          <cell r="D412" t="str">
            <v xml:space="preserve">T-I.A.1.12           </v>
          </cell>
          <cell r="E412" t="str">
            <v>1116  SECRET SECC DE SALUD</v>
          </cell>
          <cell r="F412" t="str">
            <v>0-2612  RENTAS CEDIDAS LEY 643</v>
          </cell>
          <cell r="G412" t="str">
            <v>T-I.A.1.12             ImptoLoteriasFor</v>
          </cell>
          <cell r="H412">
            <v>-26074460</v>
          </cell>
        </row>
        <row r="413">
          <cell r="A413" t="str">
            <v xml:space="preserve">0-2612/1116  /T-I.A.2.1.11.2       </v>
          </cell>
          <cell r="B413" t="str">
            <v xml:space="preserve">1116  </v>
          </cell>
          <cell r="C413" t="str">
            <v>0-2612</v>
          </cell>
          <cell r="D413" t="str">
            <v xml:space="preserve">T-I.A.2.1.11.2       </v>
          </cell>
          <cell r="E413" t="str">
            <v>1116  SECRET SECC DE SALUD</v>
          </cell>
          <cell r="F413" t="str">
            <v>0-2612  RENTAS CEDIDAS LEY 643</v>
          </cell>
          <cell r="G413" t="str">
            <v>T-I.A.2.1.11.2         Juego de lotería</v>
          </cell>
          <cell r="H413">
            <v>-101603592</v>
          </cell>
        </row>
        <row r="414">
          <cell r="A414" t="str">
            <v xml:space="preserve">0-2612/1116  /T-I.A.2.1.11.3       </v>
          </cell>
          <cell r="B414" t="str">
            <v xml:space="preserve">1116  </v>
          </cell>
          <cell r="C414" t="str">
            <v>0-2612</v>
          </cell>
          <cell r="D414" t="str">
            <v xml:space="preserve">T-I.A.2.1.11.3       </v>
          </cell>
          <cell r="E414" t="str">
            <v>1116  SECRET SECC DE SALUD</v>
          </cell>
          <cell r="F414" t="str">
            <v>0-2612  RENTAS CEDIDAS LEY 643</v>
          </cell>
          <cell r="G414" t="str">
            <v>T-I.A.2.1.11.3         JuegoApuesPermCh</v>
          </cell>
          <cell r="H414">
            <v>-562079506</v>
          </cell>
        </row>
        <row r="415">
          <cell r="A415" t="str">
            <v xml:space="preserve">0-2612/1116  /T-I.A.2.1.11.8       </v>
          </cell>
          <cell r="B415" t="str">
            <v xml:space="preserve">1116  </v>
          </cell>
          <cell r="C415" t="str">
            <v>0-2612</v>
          </cell>
          <cell r="D415" t="str">
            <v xml:space="preserve">T-I.A.2.1.11.8       </v>
          </cell>
          <cell r="E415" t="str">
            <v>1116  SECRET SECC DE SALUD</v>
          </cell>
          <cell r="F415" t="str">
            <v>0-2612  RENTAS CEDIDAS LEY 643</v>
          </cell>
          <cell r="G415" t="str">
            <v>T-I.A.2.1.11.8         JuegoSuerteYAzar</v>
          </cell>
          <cell r="H415">
            <v>0</v>
          </cell>
        </row>
        <row r="416">
          <cell r="A416" t="str">
            <v xml:space="preserve">0-2612/1116  /T-I.B.11             </v>
          </cell>
          <cell r="B416" t="str">
            <v xml:space="preserve">1116  </v>
          </cell>
          <cell r="C416" t="str">
            <v>0-2612</v>
          </cell>
          <cell r="D416" t="str">
            <v xml:space="preserve">T-I.B.11             </v>
          </cell>
          <cell r="E416" t="str">
            <v>1116  SECRET SECC DE SALUD</v>
          </cell>
          <cell r="F416" t="str">
            <v>0-2612  RENTAS CEDIDAS LEY 643</v>
          </cell>
          <cell r="G416" t="str">
            <v>T-I.B.11               UtilYExedFin EIC</v>
          </cell>
          <cell r="H416">
            <v>0</v>
          </cell>
        </row>
        <row r="417">
          <cell r="A417" t="str">
            <v xml:space="preserve">0-2612/1116  /T-I.B.13             </v>
          </cell>
          <cell r="B417" t="str">
            <v xml:space="preserve">1116  </v>
          </cell>
          <cell r="C417" t="str">
            <v>0-2612</v>
          </cell>
          <cell r="D417" t="str">
            <v xml:space="preserve">T-I.B.13             </v>
          </cell>
          <cell r="E417" t="str">
            <v>1116  SECRET SECC DE SALUD</v>
          </cell>
          <cell r="F417" t="str">
            <v>0-2612  RENTAS CEDIDAS LEY 643</v>
          </cell>
          <cell r="G417" t="str">
            <v>T-I.B.13               Reintegros</v>
          </cell>
          <cell r="H417">
            <v>0</v>
          </cell>
        </row>
        <row r="418">
          <cell r="A418" t="str">
            <v xml:space="preserve">0-2612/1116  /T-I.B.13.1           </v>
          </cell>
          <cell r="B418" t="str">
            <v xml:space="preserve">1116  </v>
          </cell>
          <cell r="C418" t="str">
            <v>0-2612</v>
          </cell>
          <cell r="D418" t="str">
            <v xml:space="preserve">T-I.B.13.1           </v>
          </cell>
          <cell r="E418" t="str">
            <v>1116  SECRET SECC DE SALUD</v>
          </cell>
          <cell r="F418" t="str">
            <v>0-2612  RENTAS CEDIDAS LEY 643</v>
          </cell>
          <cell r="G418" t="str">
            <v>T-I.B.13.1             Reintegros Salud</v>
          </cell>
          <cell r="H418">
            <v>0</v>
          </cell>
        </row>
        <row r="419">
          <cell r="A419" t="str">
            <v xml:space="preserve">0-2612/1116  /T-I.B.8.2.3          </v>
          </cell>
          <cell r="B419" t="str">
            <v xml:space="preserve">1116  </v>
          </cell>
          <cell r="C419" t="str">
            <v>0-2612</v>
          </cell>
          <cell r="D419" t="str">
            <v xml:space="preserve">T-I.B.8.2.3          </v>
          </cell>
          <cell r="E419" t="str">
            <v>1116  SECRET SECC DE SALUD</v>
          </cell>
          <cell r="F419" t="str">
            <v>0-2612  RENTAS CEDIDAS LEY 643</v>
          </cell>
          <cell r="G419" t="str">
            <v>T-I.B.8.2.3            RendXOtrRecNoSGP</v>
          </cell>
          <cell r="H419">
            <v>-83</v>
          </cell>
        </row>
        <row r="420">
          <cell r="A420" t="str">
            <v xml:space="preserve">0-2613/1116  /T-I.A.2.1.12         </v>
          </cell>
          <cell r="B420" t="str">
            <v xml:space="preserve">1116  </v>
          </cell>
          <cell r="C420" t="str">
            <v>0-2613</v>
          </cell>
          <cell r="D420" t="str">
            <v xml:space="preserve">T-I.A.2.1.12         </v>
          </cell>
          <cell r="E420" t="str">
            <v>1116  SECRET SECC DE SALUD</v>
          </cell>
          <cell r="F420" t="str">
            <v>0-2613  RENTAS CEDIDAS -% LD</v>
          </cell>
          <cell r="G420" t="str">
            <v>T-I.A.2.1.12           Otras Tasas (Des</v>
          </cell>
          <cell r="H420">
            <v>-57722000</v>
          </cell>
        </row>
        <row r="421">
          <cell r="A421" t="str">
            <v xml:space="preserve">0-2613/1116  /T-I.A.2.2.15         </v>
          </cell>
          <cell r="B421" t="str">
            <v xml:space="preserve">1116  </v>
          </cell>
          <cell r="C421" t="str">
            <v>0-2613</v>
          </cell>
          <cell r="D421" t="str">
            <v xml:space="preserve">T-I.A.2.2.15         </v>
          </cell>
          <cell r="E421" t="str">
            <v>1116  SECRET SECC DE SALUD</v>
          </cell>
          <cell r="F421" t="str">
            <v>0-2613  RENTAS CEDIDAS -% LD</v>
          </cell>
          <cell r="G421" t="str">
            <v>T-I.A.2.2.15           OtrMultasySancio</v>
          </cell>
          <cell r="H421">
            <v>-6315367</v>
          </cell>
        </row>
        <row r="422">
          <cell r="A422" t="str">
            <v xml:space="preserve">0-2613/1116  /T-I.A.2.2.5.10       </v>
          </cell>
          <cell r="B422" t="str">
            <v xml:space="preserve">1116  </v>
          </cell>
          <cell r="C422" t="str">
            <v>0-2613</v>
          </cell>
          <cell r="D422" t="str">
            <v xml:space="preserve">T-I.A.2.2.5.10       </v>
          </cell>
          <cell r="E422" t="str">
            <v>1116  SECRET SECC DE SALUD</v>
          </cell>
          <cell r="F422" t="str">
            <v>0-2613  RENTAS CEDIDAS -% LD</v>
          </cell>
          <cell r="G422" t="str">
            <v>T-I.A.2.2.5.10         OtrInteresesNoTr</v>
          </cell>
          <cell r="H422">
            <v>-458456</v>
          </cell>
        </row>
        <row r="423">
          <cell r="A423" t="str">
            <v xml:space="preserve">0-2613/1116  /T-I.A.2.4.10         </v>
          </cell>
          <cell r="B423" t="str">
            <v xml:space="preserve">1116  </v>
          </cell>
          <cell r="C423" t="str">
            <v>0-2613</v>
          </cell>
          <cell r="D423" t="str">
            <v xml:space="preserve">T-I.A.2.4.10         </v>
          </cell>
          <cell r="E423" t="str">
            <v>1116  SECRET SECC DE SALUD</v>
          </cell>
          <cell r="F423" t="str">
            <v>0-2613  RENTAS CEDIDAS -% LD</v>
          </cell>
          <cell r="G423" t="str">
            <v>T-I.A.2.4.10           OtrIngrVBS NoVen</v>
          </cell>
          <cell r="H423">
            <v>0</v>
          </cell>
        </row>
        <row r="424">
          <cell r="A424" t="str">
            <v xml:space="preserve">0-2613/1116  /T-I.A.2.4.8          </v>
          </cell>
          <cell r="B424" t="str">
            <v xml:space="preserve">1116  </v>
          </cell>
          <cell r="C424" t="str">
            <v>0-2613</v>
          </cell>
          <cell r="D424" t="str">
            <v xml:space="preserve">T-I.A.2.4.8          </v>
          </cell>
          <cell r="E424" t="str">
            <v>1116  SECRET SECC DE SALUD</v>
          </cell>
          <cell r="F424" t="str">
            <v>0-2613  RENTAS CEDIDAS -% LD</v>
          </cell>
          <cell r="G424" t="str">
            <v>T-I.A.2.4.8            VBServSaludYPrev</v>
          </cell>
          <cell r="H424">
            <v>0</v>
          </cell>
        </row>
        <row r="425">
          <cell r="A425" t="str">
            <v xml:space="preserve">0-2613/1116  /T-I.A.2.5.1          </v>
          </cell>
          <cell r="B425" t="str">
            <v xml:space="preserve">1116  </v>
          </cell>
          <cell r="C425" t="str">
            <v>0-2613</v>
          </cell>
          <cell r="D425" t="str">
            <v xml:space="preserve">T-I.A.2.5.1          </v>
          </cell>
          <cell r="E425" t="str">
            <v>1116  SECRET SECC DE SALUD</v>
          </cell>
          <cell r="F425" t="str">
            <v>0-2613  RENTAS CEDIDAS -% LD</v>
          </cell>
          <cell r="G425" t="str">
            <v>T-I.A.2.5.1            Arrendamientos</v>
          </cell>
          <cell r="H425">
            <v>0</v>
          </cell>
        </row>
        <row r="426">
          <cell r="A426" t="str">
            <v xml:space="preserve">0-2613/1116  /T-I.A.2.7.10         </v>
          </cell>
          <cell r="B426" t="str">
            <v xml:space="preserve">1116  </v>
          </cell>
          <cell r="C426" t="str">
            <v>0-2613</v>
          </cell>
          <cell r="D426" t="str">
            <v xml:space="preserve">T-I.A.2.7.10         </v>
          </cell>
          <cell r="E426" t="str">
            <v>1116  SECRET SECC DE SALUD</v>
          </cell>
          <cell r="F426" t="str">
            <v>0-2613  RENTAS CEDIDAS -% LD</v>
          </cell>
          <cell r="G426" t="str">
            <v>T-I.A.2.7.10           OtrIngNoTrib</v>
          </cell>
          <cell r="H426">
            <v>0</v>
          </cell>
        </row>
        <row r="427">
          <cell r="A427" t="str">
            <v xml:space="preserve">0-2613/1116  /T-I.B.13             </v>
          </cell>
          <cell r="B427" t="str">
            <v xml:space="preserve">1116  </v>
          </cell>
          <cell r="C427" t="str">
            <v>0-2613</v>
          </cell>
          <cell r="D427" t="str">
            <v xml:space="preserve">T-I.B.13             </v>
          </cell>
          <cell r="E427" t="str">
            <v>1116  SECRET SECC DE SALUD</v>
          </cell>
          <cell r="F427" t="str">
            <v>0-2613  RENTAS CEDIDAS -% LD</v>
          </cell>
          <cell r="G427" t="str">
            <v>T-I.B.13               Reintegros</v>
          </cell>
          <cell r="H427">
            <v>0</v>
          </cell>
        </row>
        <row r="428">
          <cell r="A428" t="str">
            <v xml:space="preserve">0-2613/1116  /T-I.B.13.1           </v>
          </cell>
          <cell r="B428" t="str">
            <v xml:space="preserve">1116  </v>
          </cell>
          <cell r="C428" t="str">
            <v>0-2613</v>
          </cell>
          <cell r="D428" t="str">
            <v xml:space="preserve">T-I.B.13.1           </v>
          </cell>
          <cell r="E428" t="str">
            <v>1116  SECRET SECC DE SALUD</v>
          </cell>
          <cell r="F428" t="str">
            <v>0-2613  RENTAS CEDIDAS -% LD</v>
          </cell>
          <cell r="G428" t="str">
            <v>T-I.B.13.1             Reintegros Salud</v>
          </cell>
          <cell r="H428">
            <v>0</v>
          </cell>
        </row>
        <row r="429">
          <cell r="A429" t="str">
            <v xml:space="preserve">0-2613/1116  /T-I.B.14             </v>
          </cell>
          <cell r="B429" t="str">
            <v xml:space="preserve">1116  </v>
          </cell>
          <cell r="C429" t="str">
            <v>0-2613</v>
          </cell>
          <cell r="D429" t="str">
            <v xml:space="preserve">T-I.B.14             </v>
          </cell>
          <cell r="E429" t="str">
            <v>1116  SECRET SECC DE SALUD</v>
          </cell>
          <cell r="F429" t="str">
            <v>0-2613  RENTAS CEDIDAS -% LD</v>
          </cell>
          <cell r="G429" t="str">
            <v>T-I.B.14               OtrIngr de Capit</v>
          </cell>
          <cell r="H429">
            <v>-1261891</v>
          </cell>
        </row>
        <row r="430">
          <cell r="A430" t="str">
            <v xml:space="preserve">0-2613/1116  /T-I.B.8.1.3          </v>
          </cell>
          <cell r="B430" t="str">
            <v xml:space="preserve">1116  </v>
          </cell>
          <cell r="C430" t="str">
            <v>0-2613</v>
          </cell>
          <cell r="D430" t="str">
            <v xml:space="preserve">T-I.B.8.1.3          </v>
          </cell>
          <cell r="E430" t="str">
            <v>1116  SECRET SECC DE SALUD</v>
          </cell>
          <cell r="F430" t="str">
            <v>0-2613  RENTAS CEDIDAS -% LD</v>
          </cell>
          <cell r="G430" t="str">
            <v>T-I.B.8.1.3            RendXLibreDestNO</v>
          </cell>
          <cell r="H430">
            <v>0</v>
          </cell>
        </row>
        <row r="431">
          <cell r="A431" t="str">
            <v xml:space="preserve">0-2614/1116  /T-I.A.2.7.10         </v>
          </cell>
          <cell r="B431" t="str">
            <v xml:space="preserve">1116  </v>
          </cell>
          <cell r="C431" t="str">
            <v>0-2614</v>
          </cell>
          <cell r="D431" t="str">
            <v xml:space="preserve">T-I.A.2.7.10         </v>
          </cell>
          <cell r="E431" t="str">
            <v>1116  SECRET SECC DE SALUD</v>
          </cell>
          <cell r="F431" t="str">
            <v>0-2614  RECOBROS</v>
          </cell>
          <cell r="G431" t="str">
            <v>T-I.A.2.7.10           OtrIngNoTrib</v>
          </cell>
          <cell r="H431">
            <v>0</v>
          </cell>
        </row>
        <row r="432">
          <cell r="A432" t="str">
            <v xml:space="preserve">0-2614/1116  /T-I.A.2.7.3          </v>
          </cell>
          <cell r="B432" t="str">
            <v xml:space="preserve">1116  </v>
          </cell>
          <cell r="C432" t="str">
            <v>0-2614</v>
          </cell>
          <cell r="D432" t="str">
            <v xml:space="preserve">T-I.A.2.7.3          </v>
          </cell>
          <cell r="E432" t="str">
            <v>1116  SECRET SECC DE SALUD</v>
          </cell>
          <cell r="F432" t="str">
            <v>0-2614  RECOBROS</v>
          </cell>
          <cell r="G432" t="str">
            <v>T-I.A.2.7.3            Otros</v>
          </cell>
          <cell r="H432">
            <v>0</v>
          </cell>
        </row>
        <row r="433">
          <cell r="A433" t="str">
            <v xml:space="preserve">0-2615/1116  /T-I.A.2.6.2.4.1      </v>
          </cell>
          <cell r="B433" t="str">
            <v xml:space="preserve">1116  </v>
          </cell>
          <cell r="C433" t="str">
            <v>0-2615</v>
          </cell>
          <cell r="D433" t="str">
            <v xml:space="preserve">T-I.A.2.6.2.4.1      </v>
          </cell>
          <cell r="E433" t="str">
            <v>1116  SECRET SECC DE SALUD</v>
          </cell>
          <cell r="F433" t="str">
            <v>0-2615  ACUERDO 413/09 CNSSS</v>
          </cell>
          <cell r="G433" t="str">
            <v>T-I.A.2.6.2.4.1        TranSaldLiqCtrRe</v>
          </cell>
          <cell r="H433">
            <v>0</v>
          </cell>
        </row>
        <row r="434">
          <cell r="A434" t="str">
            <v xml:space="preserve">0-2615/1116  /T-I.B.1.3.1          </v>
          </cell>
          <cell r="B434" t="str">
            <v xml:space="preserve">1116  </v>
          </cell>
          <cell r="C434" t="str">
            <v>0-2615</v>
          </cell>
          <cell r="D434" t="str">
            <v xml:space="preserve">T-I.B.1.3.1          </v>
          </cell>
          <cell r="E434" t="str">
            <v>1116  SECRET SECC DE SALUD</v>
          </cell>
          <cell r="F434" t="str">
            <v>0-2615  ACUERDO 413/09 CNSSS</v>
          </cell>
          <cell r="G434" t="str">
            <v>T-I.B.1.3.1            CofiMpioCentPrgS</v>
          </cell>
          <cell r="H434">
            <v>0</v>
          </cell>
        </row>
        <row r="435">
          <cell r="A435" t="str">
            <v xml:space="preserve">0-2616/1116  /T-I.A.2.6.2.4.1      </v>
          </cell>
          <cell r="B435" t="str">
            <v xml:space="preserve">1116  </v>
          </cell>
          <cell r="C435" t="str">
            <v>0-2616</v>
          </cell>
          <cell r="D435" t="str">
            <v xml:space="preserve">T-I.A.2.6.2.4.1      </v>
          </cell>
          <cell r="E435" t="str">
            <v>1116  SECRET SECC DE SALUD</v>
          </cell>
          <cell r="F435" t="str">
            <v>0-2616  REC-COFINANC-NIVEL-CENTRAL MPAL</v>
          </cell>
          <cell r="G435" t="str">
            <v>T-I.A.2.6.2.4.1        TranSaldLiqCtrRe</v>
          </cell>
          <cell r="H435">
            <v>-512010937</v>
          </cell>
        </row>
        <row r="436">
          <cell r="A436" t="str">
            <v xml:space="preserve">0-2616/1116  /T-I.A.2.7.4          </v>
          </cell>
          <cell r="B436" t="str">
            <v xml:space="preserve">1116  </v>
          </cell>
          <cell r="C436" t="str">
            <v>0-2616</v>
          </cell>
          <cell r="D436" t="str">
            <v xml:space="preserve">T-I.A.2.7.4          </v>
          </cell>
          <cell r="E436" t="str">
            <v>1116  SECRET SECC DE SALUD</v>
          </cell>
          <cell r="F436" t="str">
            <v>0-2616  REC-COFINANC-NIVEL-CENTRAL MPAL</v>
          </cell>
          <cell r="G436" t="str">
            <v>T-I.A.2.7.4            PremJuegSuerNORe</v>
          </cell>
          <cell r="H436">
            <v>-212254988</v>
          </cell>
        </row>
        <row r="437">
          <cell r="A437" t="str">
            <v xml:space="preserve">0-2617/1116  /T-I.A.1.15.1         </v>
          </cell>
          <cell r="B437" t="str">
            <v xml:space="preserve">1116  </v>
          </cell>
          <cell r="C437" t="str">
            <v>0-2617</v>
          </cell>
          <cell r="D437" t="str">
            <v xml:space="preserve">T-I.A.1.15.1         </v>
          </cell>
          <cell r="E437" t="str">
            <v>1116  SECRET SECC DE SALUD</v>
          </cell>
          <cell r="F437" t="str">
            <v>0-2617  IVA DESCONTABLE</v>
          </cell>
          <cell r="G437" t="str">
            <v>T-I.A.1.15.1           IVALicoVinosApeS</v>
          </cell>
          <cell r="H437">
            <v>-1926546844</v>
          </cell>
        </row>
        <row r="438">
          <cell r="A438" t="str">
            <v xml:space="preserve">0-2620/1116  /T-I.A.1.28.1         </v>
          </cell>
          <cell r="B438" t="str">
            <v xml:space="preserve">1116  </v>
          </cell>
          <cell r="C438" t="str">
            <v>0-2620</v>
          </cell>
          <cell r="D438" t="str">
            <v xml:space="preserve">T-I.A.1.28.1         </v>
          </cell>
          <cell r="E438" t="str">
            <v>1116  SECRET SECC DE SALUD</v>
          </cell>
          <cell r="F438" t="str">
            <v>0-2620  ESTAMPILLA CBA</v>
          </cell>
          <cell r="G438" t="str">
            <v>T-I.A.1.28.1           EstamProCBA</v>
          </cell>
          <cell r="H438">
            <v>-796715771</v>
          </cell>
        </row>
        <row r="439">
          <cell r="A439" t="str">
            <v xml:space="preserve">0-2620/1116  /T-I.B.13             </v>
          </cell>
          <cell r="B439" t="str">
            <v xml:space="preserve">1116  </v>
          </cell>
          <cell r="C439" t="str">
            <v>0-2620</v>
          </cell>
          <cell r="D439" t="str">
            <v xml:space="preserve">T-I.B.13             </v>
          </cell>
          <cell r="E439" t="str">
            <v>1116  SECRET SECC DE SALUD</v>
          </cell>
          <cell r="F439" t="str">
            <v>0-2620  ESTAMPILLA CBA</v>
          </cell>
          <cell r="G439" t="str">
            <v>T-I.B.13               Reintegros</v>
          </cell>
          <cell r="H439">
            <v>0</v>
          </cell>
        </row>
        <row r="440">
          <cell r="A440" t="str">
            <v xml:space="preserve">0-2620/1116  /T-I.B.13.1           </v>
          </cell>
          <cell r="B440" t="str">
            <v xml:space="preserve">1116  </v>
          </cell>
          <cell r="C440" t="str">
            <v>0-2620</v>
          </cell>
          <cell r="D440" t="str">
            <v xml:space="preserve">T-I.B.13.1           </v>
          </cell>
          <cell r="E440" t="str">
            <v>1116  SECRET SECC DE SALUD</v>
          </cell>
          <cell r="F440" t="str">
            <v>0-2620  ESTAMPILLA CBA</v>
          </cell>
          <cell r="G440" t="str">
            <v>T-I.B.13.1             Reintegros Salud</v>
          </cell>
          <cell r="H440">
            <v>-40000000</v>
          </cell>
        </row>
        <row r="441">
          <cell r="A441" t="str">
            <v xml:space="preserve">0-2630/1116  /T-I.A.1.28.7         </v>
          </cell>
          <cell r="B441" t="str">
            <v xml:space="preserve">1116  </v>
          </cell>
          <cell r="C441" t="str">
            <v>0-2630</v>
          </cell>
          <cell r="D441" t="str">
            <v xml:space="preserve">T-I.A.1.28.7         </v>
          </cell>
          <cell r="E441" t="str">
            <v>1116  SECRET SECC DE SALUD</v>
          </cell>
          <cell r="F441" t="str">
            <v>0-2630  ESTAMPILLA PROHOSPITALES</v>
          </cell>
          <cell r="G441" t="str">
            <v>T-I.A.1.28.7           EstamProHospital</v>
          </cell>
          <cell r="H441">
            <v>-3684741573</v>
          </cell>
        </row>
        <row r="442">
          <cell r="A442" t="str">
            <v xml:space="preserve">0-3031/1116  /T-I.A.2.6.2.1.1.2.3  </v>
          </cell>
          <cell r="B442" t="str">
            <v xml:space="preserve">1116  </v>
          </cell>
          <cell r="C442" t="str">
            <v>0-3031</v>
          </cell>
          <cell r="D442" t="str">
            <v xml:space="preserve">T-I.A.2.6.2.1.1.2.3  </v>
          </cell>
          <cell r="E442" t="str">
            <v>1116  SECRET SECC DE SALUD</v>
          </cell>
          <cell r="F442" t="str">
            <v>0-3031  SGP - SALUD - OFERTA</v>
          </cell>
          <cell r="G442" t="str">
            <v>T-I.A.2.6.2.1.1.2.3    S.G.P.SaludCompP</v>
          </cell>
          <cell r="H442">
            <v>-9222613294</v>
          </cell>
        </row>
        <row r="443">
          <cell r="A443" t="str">
            <v xml:space="preserve">0-3031/1116  /T-I.B.13             </v>
          </cell>
          <cell r="B443" t="str">
            <v xml:space="preserve">1116  </v>
          </cell>
          <cell r="C443" t="str">
            <v>0-3031</v>
          </cell>
          <cell r="D443" t="str">
            <v xml:space="preserve">T-I.B.13             </v>
          </cell>
          <cell r="E443" t="str">
            <v>1116  SECRET SECC DE SALUD</v>
          </cell>
          <cell r="F443" t="str">
            <v>0-3031  SGP - SALUD - OFERTA</v>
          </cell>
          <cell r="G443" t="str">
            <v>T-I.B.13               Reintegros</v>
          </cell>
          <cell r="H443">
            <v>0</v>
          </cell>
        </row>
        <row r="444">
          <cell r="A444" t="str">
            <v xml:space="preserve">0-3031/1116  /T-I.B.13.1           </v>
          </cell>
          <cell r="B444" t="str">
            <v xml:space="preserve">1116  </v>
          </cell>
          <cell r="C444" t="str">
            <v>0-3031</v>
          </cell>
          <cell r="D444" t="str">
            <v xml:space="preserve">T-I.B.13.1           </v>
          </cell>
          <cell r="E444" t="str">
            <v>1116  SECRET SECC DE SALUD</v>
          </cell>
          <cell r="F444" t="str">
            <v>0-3031  SGP - SALUD - OFERTA</v>
          </cell>
          <cell r="G444" t="str">
            <v>T-I.B.13.1             Reintegros Salud</v>
          </cell>
          <cell r="H444">
            <v>-2307701</v>
          </cell>
        </row>
        <row r="445">
          <cell r="A445" t="str">
            <v xml:space="preserve">0-3031/1116  /T-I.B.6.3.2.1.2.3    </v>
          </cell>
          <cell r="B445" t="str">
            <v xml:space="preserve">1116  </v>
          </cell>
          <cell r="C445" t="str">
            <v>0-3031</v>
          </cell>
          <cell r="D445" t="str">
            <v xml:space="preserve">T-I.B.6.3.2.1.2.3    </v>
          </cell>
          <cell r="E445" t="str">
            <v>1116  SECRET SECC DE SALUD</v>
          </cell>
          <cell r="F445" t="str">
            <v>0-3031  SGP - SALUD - OFERTA</v>
          </cell>
          <cell r="G445" t="str">
            <v>T-I.B.6.3.2.1.2.3      RESP SGPSalPreSe</v>
          </cell>
          <cell r="H445">
            <v>0</v>
          </cell>
        </row>
        <row r="446">
          <cell r="A446" t="str">
            <v xml:space="preserve">0-3031/1116  /T-I.B.8.2.1.2.3      </v>
          </cell>
          <cell r="B446" t="str">
            <v xml:space="preserve">1116  </v>
          </cell>
          <cell r="C446" t="str">
            <v>0-3031</v>
          </cell>
          <cell r="D446" t="str">
            <v xml:space="preserve">T-I.B.8.2.1.2.3      </v>
          </cell>
          <cell r="E446" t="str">
            <v>1116  SECRET SECC DE SALUD</v>
          </cell>
          <cell r="F446" t="str">
            <v>0-3031  SGP - SALUD - OFERTA</v>
          </cell>
          <cell r="G446" t="str">
            <v>T-I.B.8.2.1.2.3        RendXSGPSalPreSe</v>
          </cell>
          <cell r="H446">
            <v>-34203925</v>
          </cell>
        </row>
        <row r="447">
          <cell r="A447" t="str">
            <v xml:space="preserve">0-3033/1116  /T-I.A.2.6.2.1.1.2.2  </v>
          </cell>
          <cell r="B447" t="str">
            <v xml:space="preserve">1116  </v>
          </cell>
          <cell r="C447" t="str">
            <v>0-3033</v>
          </cell>
          <cell r="D447" t="str">
            <v xml:space="preserve">T-I.A.2.6.2.1.1.2.2  </v>
          </cell>
          <cell r="E447" t="str">
            <v>1116  SECRET SECC DE SALUD</v>
          </cell>
          <cell r="F447" t="str">
            <v>0-3033  SGP - SALUD - SALUD PUBLICA</v>
          </cell>
          <cell r="G447" t="str">
            <v>T-I.A.2.6.2.1.1.2.2    S.G.P.SaludSalud</v>
          </cell>
          <cell r="H447">
            <v>-2449622319</v>
          </cell>
        </row>
        <row r="448">
          <cell r="A448" t="str">
            <v xml:space="preserve">0-3033/1116  /T-I.B.13             </v>
          </cell>
          <cell r="B448" t="str">
            <v xml:space="preserve">1116  </v>
          </cell>
          <cell r="C448" t="str">
            <v>0-3033</v>
          </cell>
          <cell r="D448" t="str">
            <v xml:space="preserve">T-I.B.13             </v>
          </cell>
          <cell r="E448" t="str">
            <v>1116  SECRET SECC DE SALUD</v>
          </cell>
          <cell r="F448" t="str">
            <v>0-3033  SGP - SALUD - SALUD PUBLICA</v>
          </cell>
          <cell r="G448" t="str">
            <v>T-I.B.13               Reintegros</v>
          </cell>
          <cell r="H448">
            <v>0</v>
          </cell>
        </row>
        <row r="449">
          <cell r="A449" t="str">
            <v xml:space="preserve">0-3033/1116  /T-I.B.13.1           </v>
          </cell>
          <cell r="B449" t="str">
            <v xml:space="preserve">1116  </v>
          </cell>
          <cell r="C449" t="str">
            <v>0-3033</v>
          </cell>
          <cell r="D449" t="str">
            <v xml:space="preserve">T-I.B.13.1           </v>
          </cell>
          <cell r="E449" t="str">
            <v>1116  SECRET SECC DE SALUD</v>
          </cell>
          <cell r="F449" t="str">
            <v>0-3033  SGP - SALUD - SALUD PUBLICA</v>
          </cell>
          <cell r="G449" t="str">
            <v>T-I.B.13.1             Reintegros Salud</v>
          </cell>
          <cell r="H449">
            <v>-828478</v>
          </cell>
        </row>
        <row r="450">
          <cell r="A450" t="str">
            <v xml:space="preserve">0-3033/1116  /T-I.B.6.3.2.1.2.2    </v>
          </cell>
          <cell r="B450" t="str">
            <v xml:space="preserve">1116  </v>
          </cell>
          <cell r="C450" t="str">
            <v>0-3033</v>
          </cell>
          <cell r="D450" t="str">
            <v xml:space="preserve">T-I.B.6.3.2.1.2.2    </v>
          </cell>
          <cell r="E450" t="str">
            <v>1116  SECRET SECC DE SALUD</v>
          </cell>
          <cell r="F450" t="str">
            <v>0-3033  SGP - SALUD - SALUD PUBLICA</v>
          </cell>
          <cell r="G450" t="str">
            <v>T-I.B.6.3.2.1.2.2      RESP SGPSalSalPú</v>
          </cell>
          <cell r="H450">
            <v>0</v>
          </cell>
        </row>
        <row r="451">
          <cell r="A451" t="str">
            <v xml:space="preserve">0-3033/1116  /T-I.B.8.2.1.2.2      </v>
          </cell>
          <cell r="B451" t="str">
            <v xml:space="preserve">1116  </v>
          </cell>
          <cell r="C451" t="str">
            <v>0-3033</v>
          </cell>
          <cell r="D451" t="str">
            <v xml:space="preserve">T-I.B.8.2.1.2.2      </v>
          </cell>
          <cell r="E451" t="str">
            <v>1116  SECRET SECC DE SALUD</v>
          </cell>
          <cell r="F451" t="str">
            <v>0-3033  SGP - SALUD - SALUD PUBLICA</v>
          </cell>
          <cell r="G451" t="str">
            <v>T-I.B.8.2.1.2.2        RendXSGPSalSalPú</v>
          </cell>
          <cell r="H451">
            <v>-140340407</v>
          </cell>
        </row>
        <row r="452">
          <cell r="A452" t="str">
            <v xml:space="preserve">0-3142/1116  /T-I.A.1.14.2.1       </v>
          </cell>
          <cell r="B452" t="str">
            <v xml:space="preserve">1116  </v>
          </cell>
          <cell r="C452" t="str">
            <v>0-3142</v>
          </cell>
          <cell r="D452" t="str">
            <v xml:space="preserve">T-I.A.1.14.2.1       </v>
          </cell>
          <cell r="E452" t="str">
            <v>1116  SECRET SECC DE SALUD</v>
          </cell>
          <cell r="F452" t="str">
            <v>0-3142  IVA CEDIDO LIC DSSA</v>
          </cell>
          <cell r="G452" t="str">
            <v>T-I.A.1.14.2.1         IPOCONSVinApeSim</v>
          </cell>
          <cell r="H452">
            <v>0</v>
          </cell>
        </row>
        <row r="453">
          <cell r="A453" t="str">
            <v xml:space="preserve">0-3142/1116  /T-I.A.1.15.1         </v>
          </cell>
          <cell r="B453" t="str">
            <v xml:space="preserve">1116  </v>
          </cell>
          <cell r="C453" t="str">
            <v>0-3142</v>
          </cell>
          <cell r="D453" t="str">
            <v xml:space="preserve">T-I.A.1.15.1         </v>
          </cell>
          <cell r="E453" t="str">
            <v>1116  SECRET SECC DE SALUD</v>
          </cell>
          <cell r="F453" t="str">
            <v>0-3142  IVA CEDIDO LIC DSSA</v>
          </cell>
          <cell r="G453" t="str">
            <v>T-I.A.1.15.1           IVALicoVinosApeS</v>
          </cell>
          <cell r="H453">
            <v>-772321698</v>
          </cell>
        </row>
        <row r="454">
          <cell r="A454" t="str">
            <v xml:space="preserve">0-3142/1116  /T-I.B.6.3.2.3        </v>
          </cell>
          <cell r="B454" t="str">
            <v xml:space="preserve">1116  </v>
          </cell>
          <cell r="C454" t="str">
            <v>0-3142</v>
          </cell>
          <cell r="D454" t="str">
            <v xml:space="preserve">T-I.B.6.3.2.3        </v>
          </cell>
          <cell r="E454" t="str">
            <v>1116  SECRET SECC DE SALUD</v>
          </cell>
          <cell r="F454" t="str">
            <v>0-3142  IVA CEDIDO LIC DSSA</v>
          </cell>
          <cell r="G454" t="str">
            <v>T-I.B.6.3.2.3          OtrRecRESP FInvN</v>
          </cell>
          <cell r="H454">
            <v>0</v>
          </cell>
        </row>
        <row r="455">
          <cell r="A455" t="str">
            <v xml:space="preserve">0-3150/1116  /T-I.A.2.6.2.1.8.1    </v>
          </cell>
          <cell r="B455" t="str">
            <v xml:space="preserve">1116  </v>
          </cell>
          <cell r="C455" t="str">
            <v>0-3150</v>
          </cell>
          <cell r="D455" t="str">
            <v xml:space="preserve">T-I.A.2.6.2.1.8.1    </v>
          </cell>
          <cell r="E455" t="str">
            <v>1116  SECRET SECC DE SALUD</v>
          </cell>
          <cell r="F455" t="str">
            <v>0-3150  CNV MIN PROT SOCIAL</v>
          </cell>
          <cell r="G455" t="str">
            <v>T-I.A.2.6.2.1.8.1      En Salud</v>
          </cell>
          <cell r="H455">
            <v>0</v>
          </cell>
        </row>
        <row r="456">
          <cell r="A456" t="str">
            <v xml:space="preserve">0-3150/1116  /T-I.B.6.3.2.3        </v>
          </cell>
          <cell r="B456" t="str">
            <v xml:space="preserve">1116  </v>
          </cell>
          <cell r="C456" t="str">
            <v>0-3150</v>
          </cell>
          <cell r="D456" t="str">
            <v xml:space="preserve">T-I.B.6.3.2.3        </v>
          </cell>
          <cell r="E456" t="str">
            <v>1116  SECRET SECC DE SALUD</v>
          </cell>
          <cell r="F456" t="str">
            <v>0-3150  CNV MIN PROT SOCIAL</v>
          </cell>
          <cell r="G456" t="str">
            <v>T-I.B.6.3.2.3          OtrRecRESP FInvN</v>
          </cell>
          <cell r="H456">
            <v>0</v>
          </cell>
        </row>
        <row r="457">
          <cell r="A457" t="str">
            <v xml:space="preserve">0-3150/1116  /T-I.B.8.2.3          </v>
          </cell>
          <cell r="B457" t="str">
            <v xml:space="preserve">1116  </v>
          </cell>
          <cell r="C457" t="str">
            <v>0-3150</v>
          </cell>
          <cell r="D457" t="str">
            <v xml:space="preserve">T-I.B.8.2.3          </v>
          </cell>
          <cell r="E457" t="str">
            <v>1116  SECRET SECC DE SALUD</v>
          </cell>
          <cell r="F457" t="str">
            <v>0-3150  CNV MIN PROT SOCIAL</v>
          </cell>
          <cell r="G457" t="str">
            <v>T-I.B.8.2.3            RendXOtrRecNoSGP</v>
          </cell>
          <cell r="H457">
            <v>0</v>
          </cell>
        </row>
        <row r="458">
          <cell r="A458" t="str">
            <v xml:space="preserve">0-3151/1116  /T-I.A.2.6.2.1.8.1    </v>
          </cell>
          <cell r="B458" t="str">
            <v xml:space="preserve">1116  </v>
          </cell>
          <cell r="C458" t="str">
            <v>0-3151</v>
          </cell>
          <cell r="D458" t="str">
            <v xml:space="preserve">T-I.A.2.6.2.1.8.1    </v>
          </cell>
          <cell r="E458" t="str">
            <v>1116  SECRET SECC DE SALUD</v>
          </cell>
          <cell r="F458" t="str">
            <v>0-3151  PROGRAMA MALARIA</v>
          </cell>
          <cell r="G458" t="str">
            <v>T-I.A.2.6.2.1.8.1      En Salud</v>
          </cell>
          <cell r="H458">
            <v>-187451875</v>
          </cell>
        </row>
        <row r="459">
          <cell r="A459" t="str">
            <v xml:space="preserve">0-3151/1116  /T-I.B.6.3.2.3        </v>
          </cell>
          <cell r="B459" t="str">
            <v xml:space="preserve">1116  </v>
          </cell>
          <cell r="C459" t="str">
            <v>0-3151</v>
          </cell>
          <cell r="D459" t="str">
            <v xml:space="preserve">T-I.B.6.3.2.3        </v>
          </cell>
          <cell r="E459" t="str">
            <v>1116  SECRET SECC DE SALUD</v>
          </cell>
          <cell r="F459" t="str">
            <v>0-3151  PROGRAMA MALARIA</v>
          </cell>
          <cell r="G459" t="str">
            <v>T-I.B.6.3.2.3          OtrRecRESP FInvN</v>
          </cell>
          <cell r="H459">
            <v>0</v>
          </cell>
        </row>
        <row r="460">
          <cell r="A460" t="str">
            <v xml:space="preserve">0-3152/1116  /T-I.A.2.6.2.1.8.1    </v>
          </cell>
          <cell r="B460" t="str">
            <v xml:space="preserve">1116  </v>
          </cell>
          <cell r="C460" t="str">
            <v>0-3152</v>
          </cell>
          <cell r="D460" t="str">
            <v xml:space="preserve">T-I.A.2.6.2.1.8.1    </v>
          </cell>
          <cell r="E460" t="str">
            <v>1116  SECRET SECC DE SALUD</v>
          </cell>
          <cell r="F460" t="str">
            <v>0-3152  PROGR INIMPUTABLES</v>
          </cell>
          <cell r="G460" t="str">
            <v>T-I.A.2.6.2.1.8.1      En Salud</v>
          </cell>
          <cell r="H460">
            <v>0</v>
          </cell>
        </row>
        <row r="461">
          <cell r="A461" t="str">
            <v xml:space="preserve">0-3152/1116  /T-I.B.6.3.2.3        </v>
          </cell>
          <cell r="B461" t="str">
            <v xml:space="preserve">1116  </v>
          </cell>
          <cell r="C461" t="str">
            <v>0-3152</v>
          </cell>
          <cell r="D461" t="str">
            <v xml:space="preserve">T-I.B.6.3.2.3        </v>
          </cell>
          <cell r="E461" t="str">
            <v>1116  SECRET SECC DE SALUD</v>
          </cell>
          <cell r="F461" t="str">
            <v>0-3152  PROGR INIMPUTABLES</v>
          </cell>
          <cell r="G461" t="str">
            <v>T-I.B.6.3.2.3          OtrRecRESP FInvN</v>
          </cell>
          <cell r="H461">
            <v>0</v>
          </cell>
        </row>
        <row r="462">
          <cell r="A462" t="str">
            <v xml:space="preserve">0-3153/1116  /T-I.A.2.6.2.1.8.1    </v>
          </cell>
          <cell r="B462" t="str">
            <v xml:space="preserve">1116  </v>
          </cell>
          <cell r="C462" t="str">
            <v>0-3153</v>
          </cell>
          <cell r="D462" t="str">
            <v xml:space="preserve">T-I.A.2.6.2.1.8.1    </v>
          </cell>
          <cell r="E462" t="str">
            <v>1116  SECRET SECC DE SALUD</v>
          </cell>
          <cell r="F462" t="str">
            <v>0-3153  TUBERCULOSIS</v>
          </cell>
          <cell r="G462" t="str">
            <v>T-I.A.2.6.2.1.8.1      En Salud</v>
          </cell>
          <cell r="H462">
            <v>0</v>
          </cell>
        </row>
        <row r="463">
          <cell r="A463" t="str">
            <v xml:space="preserve">0-3153/1116  /T-I.B.8.2.3          </v>
          </cell>
          <cell r="B463" t="str">
            <v xml:space="preserve">1116  </v>
          </cell>
          <cell r="C463" t="str">
            <v>0-3153</v>
          </cell>
          <cell r="D463" t="str">
            <v xml:space="preserve">T-I.B.8.2.3          </v>
          </cell>
          <cell r="E463" t="str">
            <v>1116  SECRET SECC DE SALUD</v>
          </cell>
          <cell r="F463" t="str">
            <v>0-3153  TUBERCULOSIS</v>
          </cell>
          <cell r="G463" t="str">
            <v>T-I.B.8.2.3            RendXOtrRecNoSGP</v>
          </cell>
          <cell r="H463">
            <v>0</v>
          </cell>
        </row>
        <row r="464">
          <cell r="A464" t="str">
            <v xml:space="preserve">0-3154/1116  /T-I.A.2.6.2.1.8.1    </v>
          </cell>
          <cell r="B464" t="str">
            <v xml:space="preserve">1116  </v>
          </cell>
          <cell r="C464" t="str">
            <v>0-3154</v>
          </cell>
          <cell r="D464" t="str">
            <v xml:space="preserve">T-I.A.2.6.2.1.8.1    </v>
          </cell>
          <cell r="E464" t="str">
            <v>1116  SECRET SECC DE SALUD</v>
          </cell>
          <cell r="F464" t="str">
            <v>0-3154  PROGRAMA DESPLAZADOS</v>
          </cell>
          <cell r="G464" t="str">
            <v>T-I.A.2.6.2.1.8.1      En Salud</v>
          </cell>
          <cell r="H464">
            <v>0</v>
          </cell>
        </row>
        <row r="465">
          <cell r="A465" t="str">
            <v xml:space="preserve">0-3154/1116  /T-I.B.13             </v>
          </cell>
          <cell r="B465" t="str">
            <v xml:space="preserve">1116  </v>
          </cell>
          <cell r="C465" t="str">
            <v>0-3154</v>
          </cell>
          <cell r="D465" t="str">
            <v xml:space="preserve">T-I.B.13             </v>
          </cell>
          <cell r="E465" t="str">
            <v>1116  SECRET SECC DE SALUD</v>
          </cell>
          <cell r="F465" t="str">
            <v>0-3154  PROGRAMA DESPLAZADOS</v>
          </cell>
          <cell r="G465" t="str">
            <v>T-I.B.13               Reintegros</v>
          </cell>
          <cell r="H465">
            <v>0</v>
          </cell>
        </row>
        <row r="466">
          <cell r="A466" t="str">
            <v xml:space="preserve">0-3154/1116  /T-I.B.6.3.2.3        </v>
          </cell>
          <cell r="B466" t="str">
            <v xml:space="preserve">1116  </v>
          </cell>
          <cell r="C466" t="str">
            <v>0-3154</v>
          </cell>
          <cell r="D466" t="str">
            <v xml:space="preserve">T-I.B.6.3.2.3        </v>
          </cell>
          <cell r="E466" t="str">
            <v>1116  SECRET SECC DE SALUD</v>
          </cell>
          <cell r="F466" t="str">
            <v>0-3154  PROGRAMA DESPLAZADOS</v>
          </cell>
          <cell r="G466" t="str">
            <v>T-I.B.6.3.2.3          OtrRecRESP FInvN</v>
          </cell>
          <cell r="H466">
            <v>0</v>
          </cell>
        </row>
        <row r="467">
          <cell r="A467" t="str">
            <v xml:space="preserve">0-3154/1116  /T-I.B.8.2.3          </v>
          </cell>
          <cell r="B467" t="str">
            <v xml:space="preserve">1116  </v>
          </cell>
          <cell r="C467" t="str">
            <v>0-3154</v>
          </cell>
          <cell r="D467" t="str">
            <v xml:space="preserve">T-I.B.8.2.3          </v>
          </cell>
          <cell r="E467" t="str">
            <v>1116  SECRET SECC DE SALUD</v>
          </cell>
          <cell r="F467" t="str">
            <v>0-3154  PROGRAMA DESPLAZADOS</v>
          </cell>
          <cell r="G467" t="str">
            <v>T-I.B.8.2.3            RendXOtrRecNoSGP</v>
          </cell>
          <cell r="H467">
            <v>0</v>
          </cell>
        </row>
        <row r="468">
          <cell r="A468" t="str">
            <v xml:space="preserve">0-3161/1116  /T-I.A.2.6.2.1.8.1    </v>
          </cell>
          <cell r="B468" t="str">
            <v xml:space="preserve">1116  </v>
          </cell>
          <cell r="C468" t="str">
            <v>0-3161</v>
          </cell>
          <cell r="D468" t="str">
            <v xml:space="preserve">T-I.A.2.6.2.1.8.1    </v>
          </cell>
          <cell r="E468" t="str">
            <v>1116  SECRET SECC DE SALUD</v>
          </cell>
          <cell r="F468" t="str">
            <v>0-3161  PROG CON ELIM LEPRA</v>
          </cell>
          <cell r="G468" t="str">
            <v>T-I.A.2.6.2.1.8.1      En Salud</v>
          </cell>
          <cell r="H468">
            <v>0</v>
          </cell>
        </row>
        <row r="469">
          <cell r="A469" t="str">
            <v xml:space="preserve">0-3163/1116  /T-I.A.2.6.2.1.8.1    </v>
          </cell>
          <cell r="B469" t="str">
            <v xml:space="preserve">1116  </v>
          </cell>
          <cell r="C469" t="str">
            <v>0-3163</v>
          </cell>
          <cell r="D469" t="str">
            <v xml:space="preserve">T-I.A.2.6.2.1.8.1    </v>
          </cell>
          <cell r="E469" t="str">
            <v>1116  SECRET SECC DE SALUD</v>
          </cell>
          <cell r="F469" t="str">
            <v>0-3163  PROGRAMA NACION DISCAPACIDAD</v>
          </cell>
          <cell r="G469" t="str">
            <v>T-I.A.2.6.2.1.8.1      En Salud</v>
          </cell>
          <cell r="H469">
            <v>0</v>
          </cell>
        </row>
        <row r="470">
          <cell r="A470" t="str">
            <v xml:space="preserve">1-3034/1116  /T-I.A.2.6.2.1.1.2.4  </v>
          </cell>
          <cell r="B470" t="str">
            <v xml:space="preserve">1116  </v>
          </cell>
          <cell r="C470" t="str">
            <v>1-3034</v>
          </cell>
          <cell r="D470" t="str">
            <v xml:space="preserve">T-I.A.2.6.2.1.1.2.4  </v>
          </cell>
          <cell r="E470" t="str">
            <v>1116  SECRET SECC DE SALUD</v>
          </cell>
          <cell r="F470" t="str">
            <v>1-3034  SGP - APORTES PATRON</v>
          </cell>
          <cell r="G470" t="str">
            <v>T-I.A.2.6.2.1.1.2.4    S.G.P.SaludAport</v>
          </cell>
          <cell r="H470">
            <v>-1862984000</v>
          </cell>
        </row>
        <row r="471">
          <cell r="A471" t="str">
            <v xml:space="preserve">1-3034/1116  /T-I.B.6.3.2.1.2.3    </v>
          </cell>
          <cell r="B471" t="str">
            <v xml:space="preserve">1116  </v>
          </cell>
          <cell r="C471" t="str">
            <v>1-3034</v>
          </cell>
          <cell r="D471" t="str">
            <v xml:space="preserve">T-I.B.6.3.2.1.2.3    </v>
          </cell>
          <cell r="E471" t="str">
            <v>1116  SECRET SECC DE SALUD</v>
          </cell>
          <cell r="F471" t="str">
            <v>1-3034  SGP - APORTES PATRON</v>
          </cell>
          <cell r="G471" t="str">
            <v>T-I.B.6.3.2.1.2.3      RESP SGPSalPreSe</v>
          </cell>
          <cell r="H471">
            <v>0</v>
          </cell>
        </row>
        <row r="472">
          <cell r="A472" t="str">
            <v xml:space="preserve">1-3150/1116  /T-I.A.2.6.2.1.8.1    </v>
          </cell>
          <cell r="B472" t="str">
            <v xml:space="preserve">1116  </v>
          </cell>
          <cell r="C472" t="str">
            <v>1-3150</v>
          </cell>
          <cell r="D472" t="str">
            <v xml:space="preserve">T-I.A.2.6.2.1.8.1    </v>
          </cell>
          <cell r="E472" t="str">
            <v>1116  SECRET SECC DE SALUD</v>
          </cell>
          <cell r="F472" t="str">
            <v>1-3150  CNV MIN PROT SOCIAL</v>
          </cell>
          <cell r="G472" t="str">
            <v>T-I.A.2.6.2.1.8.1      En Salud</v>
          </cell>
          <cell r="H472">
            <v>0</v>
          </cell>
        </row>
        <row r="473">
          <cell r="A473" t="str">
            <v xml:space="preserve">4-2471/1116  /T-I.B.6.2.1.2.3      </v>
          </cell>
          <cell r="B473" t="str">
            <v xml:space="preserve">1116  </v>
          </cell>
          <cell r="C473" t="str">
            <v>4-2471</v>
          </cell>
          <cell r="D473" t="str">
            <v xml:space="preserve">T-I.B.6.2.1.2.3      </v>
          </cell>
          <cell r="E473" t="str">
            <v>1116  SECRET SECC DE SALUD</v>
          </cell>
          <cell r="F473" t="str">
            <v>4-2471  20% ESTAMPILLAS</v>
          </cell>
          <cell r="G473" t="str">
            <v>T-I.B.6.2.1.2.3        OtrRecSFVA FInvN</v>
          </cell>
          <cell r="H473">
            <v>0</v>
          </cell>
        </row>
        <row r="474">
          <cell r="A474" t="str">
            <v xml:space="preserve">4-2512/1116  /T-I.B.6.2.1.2.3      </v>
          </cell>
          <cell r="B474" t="str">
            <v xml:space="preserve">1116  </v>
          </cell>
          <cell r="C474" t="str">
            <v>4-2512</v>
          </cell>
          <cell r="D474" t="str">
            <v xml:space="preserve">T-I.B.6.2.1.2.3      </v>
          </cell>
          <cell r="E474" t="str">
            <v>1116  SECRET SECC DE SALUD</v>
          </cell>
          <cell r="F474" t="str">
            <v>4-2512  CUOT PART MES PENS</v>
          </cell>
          <cell r="G474" t="str">
            <v>T-I.B.6.2.1.2.3        OtrRecSFVA FInvN</v>
          </cell>
          <cell r="H474">
            <v>0</v>
          </cell>
        </row>
        <row r="475">
          <cell r="A475" t="str">
            <v xml:space="preserve">4-2601/1116  /T-I.B.6.2.1.2.3      </v>
          </cell>
          <cell r="B475" t="str">
            <v xml:space="preserve">1116  </v>
          </cell>
          <cell r="C475" t="str">
            <v>4-2601</v>
          </cell>
          <cell r="D475" t="str">
            <v xml:space="preserve">T-I.B.6.2.1.2.3      </v>
          </cell>
          <cell r="E475" t="str">
            <v>1116  SECRET SECC DE SALUD</v>
          </cell>
          <cell r="F475" t="str">
            <v>4-2601  FONDO DE BIENESTAR SOCIAL</v>
          </cell>
          <cell r="G475" t="str">
            <v>T-I.B.6.2.1.2.3        OtrRecSFVA FInvN</v>
          </cell>
          <cell r="H475">
            <v>0</v>
          </cell>
        </row>
        <row r="476">
          <cell r="A476" t="str">
            <v xml:space="preserve">4-2603/1116  /T-I.B.6.2.1.2.3      </v>
          </cell>
          <cell r="B476" t="str">
            <v xml:space="preserve">1116  </v>
          </cell>
          <cell r="C476" t="str">
            <v>4-2603</v>
          </cell>
          <cell r="D476" t="str">
            <v xml:space="preserve">T-I.B.6.2.1.2.3      </v>
          </cell>
          <cell r="E476" t="str">
            <v>1116  SECRET SECC DE SALUD</v>
          </cell>
          <cell r="F476" t="str">
            <v>4-2603  FONDO VIVIENDA DSSA</v>
          </cell>
          <cell r="G476" t="str">
            <v>T-I.B.6.2.1.2.3        OtrRecSFVA FInvN</v>
          </cell>
          <cell r="H476">
            <v>0</v>
          </cell>
        </row>
        <row r="477">
          <cell r="A477" t="str">
            <v xml:space="preserve">4-2603/1116  /T-I.B.6.3.2.3        </v>
          </cell>
          <cell r="B477" t="str">
            <v xml:space="preserve">1116  </v>
          </cell>
          <cell r="C477" t="str">
            <v>4-2603</v>
          </cell>
          <cell r="D477" t="str">
            <v xml:space="preserve">T-I.B.6.3.2.3        </v>
          </cell>
          <cell r="E477" t="str">
            <v>1116  SECRET SECC DE SALUD</v>
          </cell>
          <cell r="F477" t="str">
            <v>4-2603  FONDO VIVIENDA DSSA</v>
          </cell>
          <cell r="G477" t="str">
            <v>T-I.B.6.3.2.3          OtrRecRESP FInvN</v>
          </cell>
          <cell r="H477">
            <v>0</v>
          </cell>
        </row>
        <row r="478">
          <cell r="A478" t="str">
            <v xml:space="preserve">4-2606/1116  /T-I.B.6.2.1.2.3      </v>
          </cell>
          <cell r="B478" t="str">
            <v xml:space="preserve">1116  </v>
          </cell>
          <cell r="C478" t="str">
            <v>4-2606</v>
          </cell>
          <cell r="D478" t="str">
            <v xml:space="preserve">T-I.B.6.2.1.2.3      </v>
          </cell>
          <cell r="E478" t="str">
            <v>1116  SECRET SECC DE SALUD</v>
          </cell>
          <cell r="F478" t="str">
            <v>4-2606  LICENCIAS RAYOS X</v>
          </cell>
          <cell r="G478" t="str">
            <v>T-I.B.6.2.1.2.3        OtrRecSFVA FInvN</v>
          </cell>
          <cell r="H478">
            <v>0</v>
          </cell>
        </row>
        <row r="479">
          <cell r="A479" t="str">
            <v xml:space="preserve">4-2608/1116  /T-I.B.6.2.1.2.3      </v>
          </cell>
          <cell r="B479" t="str">
            <v xml:space="preserve">1116  </v>
          </cell>
          <cell r="C479" t="str">
            <v>4-2608</v>
          </cell>
          <cell r="D479" t="str">
            <v xml:space="preserve">T-I.B.6.2.1.2.3      </v>
          </cell>
          <cell r="E479" t="str">
            <v>1116  SECRET SECC DE SALUD</v>
          </cell>
          <cell r="F479" t="str">
            <v>4-2608  FND ROT ESTUPEFACIEN</v>
          </cell>
          <cell r="G479" t="str">
            <v>T-I.B.6.2.1.2.3        OtrRecSFVA FInvN</v>
          </cell>
          <cell r="H479">
            <v>0</v>
          </cell>
        </row>
        <row r="480">
          <cell r="A480" t="str">
            <v xml:space="preserve">4-2611/1116  /T-I.B.6.2.1.2.1.2.1  </v>
          </cell>
          <cell r="B480" t="str">
            <v xml:space="preserve">1116  </v>
          </cell>
          <cell r="C480" t="str">
            <v>4-2611</v>
          </cell>
          <cell r="D480" t="str">
            <v xml:space="preserve">T-I.B.6.2.1.2.1.2.1  </v>
          </cell>
          <cell r="E480" t="str">
            <v>1116  SECRET SECC DE SALUD</v>
          </cell>
          <cell r="F480" t="str">
            <v>4-2611  RENT CED DIFER L643</v>
          </cell>
          <cell r="G480" t="str">
            <v>T-I.B.6.2.1.2.1.2.1    SFVA SGPSalR.Sub</v>
          </cell>
          <cell r="H480">
            <v>0</v>
          </cell>
        </row>
        <row r="481">
          <cell r="A481" t="str">
            <v xml:space="preserve">4-2611/1116  /T-I.B.6.2.1.2.3      </v>
          </cell>
          <cell r="B481" t="str">
            <v xml:space="preserve">1116  </v>
          </cell>
          <cell r="C481" t="str">
            <v>4-2611</v>
          </cell>
          <cell r="D481" t="str">
            <v xml:space="preserve">T-I.B.6.2.1.2.3      </v>
          </cell>
          <cell r="E481" t="str">
            <v>1116  SECRET SECC DE SALUD</v>
          </cell>
          <cell r="F481" t="str">
            <v>4-2611  RENT CED DIFER L643</v>
          </cell>
          <cell r="G481" t="str">
            <v>T-I.B.6.2.1.2.3        OtrRecSFVA FInvN</v>
          </cell>
          <cell r="H481">
            <v>0</v>
          </cell>
        </row>
        <row r="482">
          <cell r="A482" t="str">
            <v xml:space="preserve">4-2613/1116  /T-I.B.6.2.1.2.3      </v>
          </cell>
          <cell r="B482" t="str">
            <v xml:space="preserve">1116  </v>
          </cell>
          <cell r="C482" t="str">
            <v>4-2613</v>
          </cell>
          <cell r="D482" t="str">
            <v xml:space="preserve">T-I.B.6.2.1.2.3      </v>
          </cell>
          <cell r="E482" t="str">
            <v>1116  SECRET SECC DE SALUD</v>
          </cell>
          <cell r="F482" t="str">
            <v>4-2613  RENTAS CEDIDAS -% LD</v>
          </cell>
          <cell r="G482" t="str">
            <v>T-I.B.6.2.1.2.3        OtrRecSFVA FInvN</v>
          </cell>
          <cell r="H482">
            <v>0</v>
          </cell>
        </row>
        <row r="483">
          <cell r="A483" t="str">
            <v xml:space="preserve">4-2614/1116  /T-I.B.6.2.1.2.3      </v>
          </cell>
          <cell r="B483" t="str">
            <v xml:space="preserve">1116  </v>
          </cell>
          <cell r="C483" t="str">
            <v>4-2614</v>
          </cell>
          <cell r="D483" t="str">
            <v xml:space="preserve">T-I.B.6.2.1.2.3      </v>
          </cell>
          <cell r="E483" t="str">
            <v>1116  SECRET SECC DE SALUD</v>
          </cell>
          <cell r="F483" t="str">
            <v>4-2614  RECOBROS</v>
          </cell>
          <cell r="G483" t="str">
            <v>T-I.B.6.2.1.2.3        OtrRecSFVA FInvN</v>
          </cell>
          <cell r="H483">
            <v>0</v>
          </cell>
        </row>
        <row r="484">
          <cell r="A484" t="str">
            <v xml:space="preserve">4-2620/1116  /T-I.B.6.2.1.2.3      </v>
          </cell>
          <cell r="B484" t="str">
            <v xml:space="preserve">1116  </v>
          </cell>
          <cell r="C484" t="str">
            <v>4-2620</v>
          </cell>
          <cell r="D484" t="str">
            <v xml:space="preserve">T-I.B.6.2.1.2.3      </v>
          </cell>
          <cell r="E484" t="str">
            <v>1116  SECRET SECC DE SALUD</v>
          </cell>
          <cell r="F484" t="str">
            <v>4-2620  ESTAMPILLA CBA</v>
          </cell>
          <cell r="G484" t="str">
            <v>T-I.B.6.2.1.2.3        OtrRecSFVA FInvN</v>
          </cell>
          <cell r="H484">
            <v>0</v>
          </cell>
        </row>
        <row r="485">
          <cell r="A485" t="str">
            <v xml:space="preserve">4-2630/1116  /T-I.B.6.2.1.2.3      </v>
          </cell>
          <cell r="B485" t="str">
            <v xml:space="preserve">1116  </v>
          </cell>
          <cell r="C485" t="str">
            <v>4-2630</v>
          </cell>
          <cell r="D485" t="str">
            <v xml:space="preserve">T-I.B.6.2.1.2.3      </v>
          </cell>
          <cell r="E485" t="str">
            <v>1116  SECRET SECC DE SALUD</v>
          </cell>
          <cell r="F485" t="str">
            <v>4-2630  ESTAMPILLA PROHOSPITALES</v>
          </cell>
          <cell r="G485" t="str">
            <v>T-I.B.6.2.1.2.3        OtrRecSFVA FInvN</v>
          </cell>
          <cell r="H485">
            <v>0</v>
          </cell>
        </row>
        <row r="486">
          <cell r="A486" t="str">
            <v xml:space="preserve">4-3031/1116  /T-I.B.6.2.1.2.1.2.3  </v>
          </cell>
          <cell r="B486" t="str">
            <v xml:space="preserve">1116  </v>
          </cell>
          <cell r="C486" t="str">
            <v>4-3031</v>
          </cell>
          <cell r="D486" t="str">
            <v xml:space="preserve">T-I.B.6.2.1.2.1.2.3  </v>
          </cell>
          <cell r="E486" t="str">
            <v>1116  SECRET SECC DE SALUD</v>
          </cell>
          <cell r="F486" t="str">
            <v>4-3031  SGP - SALUD - OFERTA</v>
          </cell>
          <cell r="G486" t="str">
            <v>T-I.B.6.2.1.2.1.2.3    SFVA SGPSalPreSe</v>
          </cell>
          <cell r="H486">
            <v>0</v>
          </cell>
        </row>
        <row r="487">
          <cell r="A487" t="str">
            <v xml:space="preserve">4-3033/1116  /T-I.B.6.2.1.2.1.2.2  </v>
          </cell>
          <cell r="B487" t="str">
            <v xml:space="preserve">1116  </v>
          </cell>
          <cell r="C487" t="str">
            <v>4-3033</v>
          </cell>
          <cell r="D487" t="str">
            <v xml:space="preserve">T-I.B.6.2.1.2.1.2.2  </v>
          </cell>
          <cell r="E487" t="str">
            <v>1116  SECRET SECC DE SALUD</v>
          </cell>
          <cell r="F487" t="str">
            <v>4-3033  SGP - SALUD - SALUD PUBLICA</v>
          </cell>
          <cell r="G487" t="str">
            <v>T-I.B.6.2.1.2.1.2.2    SFVA SGPSalSalPú</v>
          </cell>
          <cell r="H487">
            <v>0</v>
          </cell>
        </row>
        <row r="488">
          <cell r="A488" t="str">
            <v xml:space="preserve">4-3033/1116  /T-I.B.6.3.2.1.2.2    </v>
          </cell>
          <cell r="B488" t="str">
            <v xml:space="preserve">1116  </v>
          </cell>
          <cell r="C488" t="str">
            <v>4-3033</v>
          </cell>
          <cell r="D488" t="str">
            <v xml:space="preserve">T-I.B.6.3.2.1.2.2    </v>
          </cell>
          <cell r="E488" t="str">
            <v>1116  SECRET SECC DE SALUD</v>
          </cell>
          <cell r="F488" t="str">
            <v>4-3033  SGP - SALUD - SALUD PUBLICA</v>
          </cell>
          <cell r="G488" t="str">
            <v>T-I.B.6.3.2.1.2.2      RESP SGPSalSalPú</v>
          </cell>
          <cell r="H488">
            <v>0</v>
          </cell>
        </row>
        <row r="489">
          <cell r="A489" t="str">
            <v xml:space="preserve">4-3035/1116  /T-I.B.6.2.1.2.3      </v>
          </cell>
          <cell r="B489" t="str">
            <v xml:space="preserve">1116  </v>
          </cell>
          <cell r="C489" t="str">
            <v>4-3035</v>
          </cell>
          <cell r="D489" t="str">
            <v xml:space="preserve">T-I.B.6.2.1.2.3      </v>
          </cell>
          <cell r="E489" t="str">
            <v>1116  SECRET SECC DE SALUD</v>
          </cell>
          <cell r="F489" t="str">
            <v>4-3035  SIT FISC (Vig anter)</v>
          </cell>
          <cell r="G489" t="str">
            <v>T-I.B.6.2.1.2.3        OtrRecSFVA FInvN</v>
          </cell>
          <cell r="H489">
            <v>0</v>
          </cell>
        </row>
        <row r="490">
          <cell r="A490" t="str">
            <v xml:space="preserve">4-3142/1116  /T-I.B.6.2.1.2.3      </v>
          </cell>
          <cell r="B490" t="str">
            <v xml:space="preserve">1116  </v>
          </cell>
          <cell r="C490" t="str">
            <v>4-3142</v>
          </cell>
          <cell r="D490" t="str">
            <v xml:space="preserve">T-I.B.6.2.1.2.3      </v>
          </cell>
          <cell r="E490" t="str">
            <v>1116  SECRET SECC DE SALUD</v>
          </cell>
          <cell r="F490" t="str">
            <v>4-3142  IVA CEDIDO LIC DSSA</v>
          </cell>
          <cell r="G490" t="str">
            <v>T-I.B.6.2.1.2.3        OtrRecSFVA FInvN</v>
          </cell>
          <cell r="H490">
            <v>0</v>
          </cell>
        </row>
        <row r="491">
          <cell r="A491" t="str">
            <v xml:space="preserve">4-3149/1116  /T-I.B.6.2.1.2.3      </v>
          </cell>
          <cell r="B491" t="str">
            <v xml:space="preserve">1116  </v>
          </cell>
          <cell r="C491" t="str">
            <v>4-3149</v>
          </cell>
          <cell r="D491" t="str">
            <v xml:space="preserve">T-I.B.6.2.1.2.3      </v>
          </cell>
          <cell r="E491" t="str">
            <v>1116  SECRET SECC DE SALUD</v>
          </cell>
          <cell r="F491" t="str">
            <v>4-3149  Tranf.Nacion Fosyga</v>
          </cell>
          <cell r="G491" t="str">
            <v>T-I.B.6.2.1.2.3        OtrRecSFVA FInvN</v>
          </cell>
          <cell r="H491">
            <v>0</v>
          </cell>
        </row>
        <row r="492">
          <cell r="A492" t="str">
            <v xml:space="preserve">4-3150/1116  /T-I.B.6.2.1.2.3      </v>
          </cell>
          <cell r="B492" t="str">
            <v xml:space="preserve">1116  </v>
          </cell>
          <cell r="C492" t="str">
            <v>4-3150</v>
          </cell>
          <cell r="D492" t="str">
            <v xml:space="preserve">T-I.B.6.2.1.2.3      </v>
          </cell>
          <cell r="E492" t="str">
            <v>1116  SECRET SECC DE SALUD</v>
          </cell>
          <cell r="F492" t="str">
            <v>4-3150  CNV MIN PROT SOCIAL</v>
          </cell>
          <cell r="G492" t="str">
            <v>T-I.B.6.2.1.2.3        OtrRecSFVA FInvN</v>
          </cell>
          <cell r="H492">
            <v>0</v>
          </cell>
        </row>
        <row r="493">
          <cell r="A493" t="str">
            <v xml:space="preserve">4-3150/1116  /T-I.B.6.3.2.3        </v>
          </cell>
          <cell r="B493" t="str">
            <v xml:space="preserve">1116  </v>
          </cell>
          <cell r="C493" t="str">
            <v>4-3150</v>
          </cell>
          <cell r="D493" t="str">
            <v xml:space="preserve">T-I.B.6.3.2.3        </v>
          </cell>
          <cell r="E493" t="str">
            <v>1116  SECRET SECC DE SALUD</v>
          </cell>
          <cell r="F493" t="str">
            <v>4-3150  CNV MIN PROT SOCIAL</v>
          </cell>
          <cell r="G493" t="str">
            <v>T-I.B.6.3.2.3          OtrRecRESP FInvN</v>
          </cell>
          <cell r="H493">
            <v>0</v>
          </cell>
        </row>
        <row r="494">
          <cell r="A494" t="str">
            <v xml:space="preserve">4-3151/1116  /T-I.B.6.2.1.2.3      </v>
          </cell>
          <cell r="B494" t="str">
            <v xml:space="preserve">1116  </v>
          </cell>
          <cell r="C494" t="str">
            <v>4-3151</v>
          </cell>
          <cell r="D494" t="str">
            <v xml:space="preserve">T-I.B.6.2.1.2.3      </v>
          </cell>
          <cell r="E494" t="str">
            <v>1116  SECRET SECC DE SALUD</v>
          </cell>
          <cell r="F494" t="str">
            <v>4-3151  PROGRAMA MALARIA</v>
          </cell>
          <cell r="G494" t="str">
            <v>T-I.B.6.2.1.2.3        OtrRecSFVA FInvN</v>
          </cell>
          <cell r="H494">
            <v>0</v>
          </cell>
        </row>
        <row r="495">
          <cell r="A495" t="str">
            <v xml:space="preserve">4-3152/1116  /T-I.B.6.2.1.2.3      </v>
          </cell>
          <cell r="B495" t="str">
            <v xml:space="preserve">1116  </v>
          </cell>
          <cell r="C495" t="str">
            <v>4-3152</v>
          </cell>
          <cell r="D495" t="str">
            <v xml:space="preserve">T-I.B.6.2.1.2.3      </v>
          </cell>
          <cell r="E495" t="str">
            <v>1116  SECRET SECC DE SALUD</v>
          </cell>
          <cell r="F495" t="str">
            <v>4-3152  PROGR INIMPUTABLES</v>
          </cell>
          <cell r="G495" t="str">
            <v>T-I.B.6.2.1.2.3        OtrRecSFVA FInvN</v>
          </cell>
          <cell r="H495">
            <v>0</v>
          </cell>
        </row>
        <row r="496">
          <cell r="A496" t="str">
            <v xml:space="preserve">4-3153/1116  /T-I.B.6.2.1.2.3      </v>
          </cell>
          <cell r="B496" t="str">
            <v xml:space="preserve">1116  </v>
          </cell>
          <cell r="C496" t="str">
            <v>4-3153</v>
          </cell>
          <cell r="D496" t="str">
            <v xml:space="preserve">T-I.B.6.2.1.2.3      </v>
          </cell>
          <cell r="E496" t="str">
            <v>1116  SECRET SECC DE SALUD</v>
          </cell>
          <cell r="F496" t="str">
            <v>4-3153  TUBERCULOSIS</v>
          </cell>
          <cell r="G496" t="str">
            <v>T-I.B.6.2.1.2.3        OtrRecSFVA FInvN</v>
          </cell>
          <cell r="H496">
            <v>0</v>
          </cell>
        </row>
        <row r="497">
          <cell r="A497" t="str">
            <v xml:space="preserve">4-3154/1116  /T-I.B.6.2.1.2.3      </v>
          </cell>
          <cell r="B497" t="str">
            <v xml:space="preserve">1116  </v>
          </cell>
          <cell r="C497" t="str">
            <v>4-3154</v>
          </cell>
          <cell r="D497" t="str">
            <v xml:space="preserve">T-I.B.6.2.1.2.3      </v>
          </cell>
          <cell r="E497" t="str">
            <v>1116  SECRET SECC DE SALUD</v>
          </cell>
          <cell r="F497" t="str">
            <v>4-3154  PROGRAMA DESPLAZADOS</v>
          </cell>
          <cell r="G497" t="str">
            <v>T-I.B.6.2.1.2.3        OtrRecSFVA FInvN</v>
          </cell>
          <cell r="H497">
            <v>0</v>
          </cell>
        </row>
        <row r="498">
          <cell r="A498" t="str">
            <v xml:space="preserve">4-3155/1116  /T-I.B.6.2.1.2.3      </v>
          </cell>
          <cell r="B498" t="str">
            <v xml:space="preserve">1116  </v>
          </cell>
          <cell r="C498" t="str">
            <v>4-3155</v>
          </cell>
          <cell r="D498" t="str">
            <v xml:space="preserve">T-I.B.6.2.1.2.3      </v>
          </cell>
          <cell r="E498" t="str">
            <v>1116  SECRET SECC DE SALUD</v>
          </cell>
          <cell r="F498" t="str">
            <v>4-3155  PROGR SALUD MENTAL</v>
          </cell>
          <cell r="G498" t="str">
            <v>T-I.B.6.2.1.2.3        OtrRecSFVA FInvN</v>
          </cell>
          <cell r="H498">
            <v>0</v>
          </cell>
        </row>
        <row r="499">
          <cell r="A499" t="str">
            <v xml:space="preserve">4-3156/1116  /T-I.B.6.2.1.2.3      </v>
          </cell>
          <cell r="B499" t="str">
            <v xml:space="preserve">1116  </v>
          </cell>
          <cell r="C499" t="str">
            <v>4-3156</v>
          </cell>
          <cell r="D499" t="str">
            <v xml:space="preserve">T-I.B.6.2.1.2.3      </v>
          </cell>
          <cell r="E499" t="str">
            <v>1116  SECRET SECC DE SALUD</v>
          </cell>
          <cell r="F499" t="str">
            <v>4-3156  PROGRAMA VULNERABILIDAD SISMICA</v>
          </cell>
          <cell r="G499" t="str">
            <v>T-I.B.6.2.1.2.3        OtrRecSFVA FInvN</v>
          </cell>
          <cell r="H499">
            <v>0</v>
          </cell>
        </row>
        <row r="500">
          <cell r="A500" t="str">
            <v xml:space="preserve">4-3162/1116  /T-I.B.6.2.1.2.3      </v>
          </cell>
          <cell r="B500" t="str">
            <v xml:space="preserve">1116  </v>
          </cell>
          <cell r="C500" t="str">
            <v>4-3162</v>
          </cell>
          <cell r="D500" t="str">
            <v xml:space="preserve">T-I.B.6.2.1.2.3      </v>
          </cell>
          <cell r="E500" t="str">
            <v>1116  SECRET SECC DE SALUD</v>
          </cell>
          <cell r="F500" t="str">
            <v>4-3162  PROGRAMA INSTITUTO CANCEROLOGIA</v>
          </cell>
          <cell r="G500" t="str">
            <v>T-I.B.6.2.1.2.3        OtrRecSFVA FInvN</v>
          </cell>
          <cell r="H500">
            <v>0</v>
          </cell>
        </row>
        <row r="501">
          <cell r="A501" t="str">
            <v xml:space="preserve">4-3163/1116  /T-I.B.6.2.1.2.3      </v>
          </cell>
          <cell r="B501" t="str">
            <v xml:space="preserve">1116  </v>
          </cell>
          <cell r="C501" t="str">
            <v>4-3163</v>
          </cell>
          <cell r="D501" t="str">
            <v xml:space="preserve">T-I.B.6.2.1.2.3      </v>
          </cell>
          <cell r="E501" t="str">
            <v>1116  SECRET SECC DE SALUD</v>
          </cell>
          <cell r="F501" t="str">
            <v>4-3163  PROGRAMA NACION DISCAPACIDAD</v>
          </cell>
          <cell r="G501" t="str">
            <v>T-I.B.6.2.1.2.3        OtrRecSFVA FInvN</v>
          </cell>
          <cell r="H501">
            <v>0</v>
          </cell>
        </row>
        <row r="502">
          <cell r="A502" t="str">
            <v xml:space="preserve">4-3163/1116  /T-I.B.6.3.2.3        </v>
          </cell>
          <cell r="B502" t="str">
            <v xml:space="preserve">1116  </v>
          </cell>
          <cell r="C502" t="str">
            <v>4-3163</v>
          </cell>
          <cell r="D502" t="str">
            <v xml:space="preserve">T-I.B.6.3.2.3        </v>
          </cell>
          <cell r="E502" t="str">
            <v>1116  SECRET SECC DE SALUD</v>
          </cell>
          <cell r="F502" t="str">
            <v>4-3163  PROGRAMA NACION DISCAPACIDAD</v>
          </cell>
          <cell r="G502" t="str">
            <v>T-I.B.6.3.2.3          OtrRecRESP FInvN</v>
          </cell>
          <cell r="H502">
            <v>0</v>
          </cell>
        </row>
        <row r="503">
          <cell r="A503" t="str">
            <v xml:space="preserve">4-3165/1116  /T-I.B.6.2.1.2.3      </v>
          </cell>
          <cell r="B503" t="str">
            <v xml:space="preserve">1116  </v>
          </cell>
          <cell r="C503" t="str">
            <v>4-3165</v>
          </cell>
          <cell r="D503" t="str">
            <v xml:space="preserve">T-I.B.6.2.1.2.3      </v>
          </cell>
          <cell r="E503" t="str">
            <v>1116  SECRET SECC DE SALUD</v>
          </cell>
          <cell r="F503" t="str">
            <v>4-3165  NACION DESPLAZADOS</v>
          </cell>
          <cell r="G503" t="str">
            <v>T-I.B.6.2.1.2.3        OtrRecSFVA FInvN</v>
          </cell>
          <cell r="H503">
            <v>0</v>
          </cell>
        </row>
        <row r="504">
          <cell r="A504" t="str">
            <v xml:space="preserve">4-3166/1116  /T-I.B.6.2.1.2.3      </v>
          </cell>
          <cell r="B504" t="str">
            <v xml:space="preserve">1116  </v>
          </cell>
          <cell r="C504" t="str">
            <v>4-3166</v>
          </cell>
          <cell r="D504" t="str">
            <v xml:space="preserve">T-I.B.6.2.1.2.3      </v>
          </cell>
          <cell r="E504" t="str">
            <v>1116  SECRET SECC DE SALUD</v>
          </cell>
          <cell r="F504" t="str">
            <v>4-3166  NACION ANCIANOS</v>
          </cell>
          <cell r="G504" t="str">
            <v>T-I.B.6.2.1.2.3        OtrRecSFVA FInvN</v>
          </cell>
          <cell r="H504">
            <v>0</v>
          </cell>
        </row>
        <row r="505">
          <cell r="A505" t="str">
            <v xml:space="preserve">4-3167/1116  /T-I.B.6.2.1.2.3      </v>
          </cell>
          <cell r="B505" t="str">
            <v xml:space="preserve">1116  </v>
          </cell>
          <cell r="C505" t="str">
            <v>4-3167</v>
          </cell>
          <cell r="D505" t="str">
            <v xml:space="preserve">T-I.B.6.2.1.2.3      </v>
          </cell>
          <cell r="E505" t="str">
            <v>1116  SECRET SECC DE SALUD</v>
          </cell>
          <cell r="F505" t="str">
            <v>4-3167  PLAN NACIONAL SALUD RURAL</v>
          </cell>
          <cell r="G505" t="str">
            <v>T-I.B.6.2.1.2.3        OtrRecSFVA FInvN</v>
          </cell>
          <cell r="H505">
            <v>0</v>
          </cell>
        </row>
        <row r="506">
          <cell r="A506" t="str">
            <v xml:space="preserve">4-3169/1116  /T-I.B.6.2.1.2.3      </v>
          </cell>
          <cell r="B506" t="str">
            <v xml:space="preserve">1116  </v>
          </cell>
          <cell r="C506" t="str">
            <v>4-3169</v>
          </cell>
          <cell r="D506" t="str">
            <v xml:space="preserve">T-I.B.6.2.1.2.3      </v>
          </cell>
          <cell r="E506" t="str">
            <v>1116  SECRET SECC DE SALUD</v>
          </cell>
          <cell r="F506" t="str">
            <v>4-3169  ESTUPEFACIENTES</v>
          </cell>
          <cell r="G506" t="str">
            <v>T-I.B.6.2.1.2.3        OtrRecSFVA FInvN</v>
          </cell>
          <cell r="H506">
            <v>0</v>
          </cell>
        </row>
        <row r="507">
          <cell r="A507" t="str">
            <v xml:space="preserve">4-3170/1116  /T-I.B.6.2.1.2.3      </v>
          </cell>
          <cell r="B507" t="str">
            <v xml:space="preserve">1116  </v>
          </cell>
          <cell r="C507" t="str">
            <v>4-3170</v>
          </cell>
          <cell r="D507" t="str">
            <v xml:space="preserve">T-I.B.6.2.1.2.3      </v>
          </cell>
          <cell r="E507" t="str">
            <v>1116  SECRET SECC DE SALUD</v>
          </cell>
          <cell r="F507" t="str">
            <v>4-3170  NACION PREVENCION VI</v>
          </cell>
          <cell r="G507" t="str">
            <v>T-I.B.6.2.1.2.3        OtrRecSFVA FInvN</v>
          </cell>
          <cell r="H507">
            <v>0</v>
          </cell>
        </row>
        <row r="508">
          <cell r="A508" t="str">
            <v xml:space="preserve">4-3171/1116  /T-I.B.6.2.1.2.3      </v>
          </cell>
          <cell r="B508" t="str">
            <v xml:space="preserve">1116  </v>
          </cell>
          <cell r="C508" t="str">
            <v>4-3171</v>
          </cell>
          <cell r="D508" t="str">
            <v xml:space="preserve">T-I.B.6.2.1.2.3      </v>
          </cell>
          <cell r="E508" t="str">
            <v>1116  SECRET SECC DE SALUD</v>
          </cell>
          <cell r="F508" t="str">
            <v>4-3171  P.SERVICIOS P. POBRE</v>
          </cell>
          <cell r="G508" t="str">
            <v>T-I.B.6.2.1.2.3        OtrRecSFVA FInvN</v>
          </cell>
          <cell r="H508">
            <v>0</v>
          </cell>
        </row>
        <row r="509">
          <cell r="A509" t="str">
            <v xml:space="preserve">4-3173/1116  /T-I.B.6.2.1.2.3      </v>
          </cell>
          <cell r="B509" t="str">
            <v xml:space="preserve">1116  </v>
          </cell>
          <cell r="C509" t="str">
            <v>4-3173</v>
          </cell>
          <cell r="D509" t="str">
            <v xml:space="preserve">T-I.B.6.2.1.2.3      </v>
          </cell>
          <cell r="E509" t="str">
            <v>1116  SECRET SECC DE SALUD</v>
          </cell>
          <cell r="F509" t="str">
            <v>4-3173  PREVENCION FARMACODEPENDENCIA</v>
          </cell>
          <cell r="G509" t="str">
            <v>T-I.B.6.2.1.2.3        OtrRecSFVA FInvN</v>
          </cell>
          <cell r="H509">
            <v>0</v>
          </cell>
        </row>
        <row r="510">
          <cell r="A510" t="str">
            <v xml:space="preserve">4-3174/1116  /T-I.B.6.2.1.2.3      </v>
          </cell>
          <cell r="B510" t="str">
            <v xml:space="preserve">1116  </v>
          </cell>
          <cell r="C510" t="str">
            <v>4-3174</v>
          </cell>
          <cell r="D510" t="str">
            <v xml:space="preserve">T-I.B.6.2.1.2.3      </v>
          </cell>
          <cell r="E510" t="str">
            <v>1116  SECRET SECC DE SALUD</v>
          </cell>
          <cell r="F510" t="str">
            <v>4-3174  NACION EMERGENCIAS SANITARIAS</v>
          </cell>
          <cell r="G510" t="str">
            <v>T-I.B.6.2.1.2.3        OtrRecSFVA FInvN</v>
          </cell>
          <cell r="H510">
            <v>0</v>
          </cell>
        </row>
        <row r="511">
          <cell r="A511" t="str">
            <v xml:space="preserve">4-3179/1116  /T-I.B.6.2.1.2.3      </v>
          </cell>
          <cell r="B511" t="str">
            <v xml:space="preserve">1116  </v>
          </cell>
          <cell r="C511" t="str">
            <v>4-3179</v>
          </cell>
          <cell r="D511" t="str">
            <v xml:space="preserve">T-I.B.6.2.1.2.3      </v>
          </cell>
          <cell r="E511" t="str">
            <v>1116  SECRET SECC DE SALUD</v>
          </cell>
          <cell r="F511" t="str">
            <v>4-3179  PrgLabDeptalSalPubl</v>
          </cell>
          <cell r="G511" t="str">
            <v>T-I.B.6.2.1.2.3        OtrRecSFVA FInvN</v>
          </cell>
          <cell r="H511">
            <v>0</v>
          </cell>
        </row>
        <row r="512">
          <cell r="A512" t="str">
            <v xml:space="preserve">6-2601/1116  /T-I.B.6.1.3          </v>
          </cell>
          <cell r="B512" t="str">
            <v xml:space="preserve">1116  </v>
          </cell>
          <cell r="C512" t="str">
            <v>6-2601</v>
          </cell>
          <cell r="D512" t="str">
            <v xml:space="preserve">T-I.B.6.1.3          </v>
          </cell>
          <cell r="E512" t="str">
            <v>1116  SECRET SECC DE SALUD</v>
          </cell>
          <cell r="F512" t="str">
            <v>6-2601  FONDO DE BIENESTAR SOCIAL</v>
          </cell>
          <cell r="G512" t="str">
            <v>T-I.B.6.1.3            de otros</v>
          </cell>
          <cell r="H512">
            <v>0</v>
          </cell>
        </row>
        <row r="513">
          <cell r="A513" t="str">
            <v xml:space="preserve">6-2606/1116  /T-I.B.6.1.3          </v>
          </cell>
          <cell r="B513" t="str">
            <v xml:space="preserve">1116  </v>
          </cell>
          <cell r="C513" t="str">
            <v>6-2606</v>
          </cell>
          <cell r="D513" t="str">
            <v xml:space="preserve">T-I.B.6.1.3          </v>
          </cell>
          <cell r="E513" t="str">
            <v>1116  SECRET SECC DE SALUD</v>
          </cell>
          <cell r="F513" t="str">
            <v>6-2606  LICENCIAS RAYOS X</v>
          </cell>
          <cell r="G513" t="str">
            <v>T-I.B.6.1.3            de otros</v>
          </cell>
          <cell r="H513">
            <v>0</v>
          </cell>
        </row>
        <row r="514">
          <cell r="A514" t="str">
            <v xml:space="preserve">6-2620/1116  /T-I.B.6.1.3          </v>
          </cell>
          <cell r="B514" t="str">
            <v xml:space="preserve">1116  </v>
          </cell>
          <cell r="C514" t="str">
            <v>6-2620</v>
          </cell>
          <cell r="D514" t="str">
            <v xml:space="preserve">T-I.B.6.1.3          </v>
          </cell>
          <cell r="E514" t="str">
            <v>1116  SECRET SECC DE SALUD</v>
          </cell>
          <cell r="F514" t="str">
            <v>6-2620  ESTAMPILLA CBA</v>
          </cell>
          <cell r="G514" t="str">
            <v>T-I.B.6.1.3            de otros</v>
          </cell>
          <cell r="H514">
            <v>0</v>
          </cell>
        </row>
        <row r="515">
          <cell r="A515" t="str">
            <v xml:space="preserve">6-2630/1116  /T-I.B.6.1.3          </v>
          </cell>
          <cell r="B515" t="str">
            <v xml:space="preserve">1116  </v>
          </cell>
          <cell r="C515" t="str">
            <v>6-2630</v>
          </cell>
          <cell r="D515" t="str">
            <v xml:space="preserve">T-I.B.6.1.3          </v>
          </cell>
          <cell r="E515" t="str">
            <v>1116  SECRET SECC DE SALUD</v>
          </cell>
          <cell r="F515" t="str">
            <v>6-2630  ESTAMPILLA PROHOSPITALES</v>
          </cell>
          <cell r="G515" t="str">
            <v>T-I.B.6.1.3            de otros</v>
          </cell>
          <cell r="H515">
            <v>0</v>
          </cell>
        </row>
        <row r="516">
          <cell r="A516" t="str">
            <v xml:space="preserve">6-3031/1116  /T-I.B.6.1.2          </v>
          </cell>
          <cell r="B516" t="str">
            <v xml:space="preserve">1116  </v>
          </cell>
          <cell r="C516" t="str">
            <v>6-3031</v>
          </cell>
          <cell r="D516" t="str">
            <v xml:space="preserve">T-I.B.6.1.2          </v>
          </cell>
          <cell r="E516" t="str">
            <v>1116  SECRET SECC DE SALUD</v>
          </cell>
          <cell r="F516" t="str">
            <v>6-3031  SGP - SALUD - OFERTA</v>
          </cell>
          <cell r="G516" t="str">
            <v>T-I.B.6.1.2            de SGP</v>
          </cell>
          <cell r="H516">
            <v>0</v>
          </cell>
        </row>
        <row r="517">
          <cell r="A517" t="str">
            <v xml:space="preserve">6-3033/1116  /T-I.B.6.1.2          </v>
          </cell>
          <cell r="B517" t="str">
            <v xml:space="preserve">1116  </v>
          </cell>
          <cell r="C517" t="str">
            <v>6-3033</v>
          </cell>
          <cell r="D517" t="str">
            <v xml:space="preserve">T-I.B.6.1.2          </v>
          </cell>
          <cell r="E517" t="str">
            <v>1116  SECRET SECC DE SALUD</v>
          </cell>
          <cell r="F517" t="str">
            <v>6-3033  SGP - SALUD - SALUD PUBLICA</v>
          </cell>
          <cell r="G517" t="str">
            <v>T-I.B.6.1.2            de SGP</v>
          </cell>
          <cell r="H517">
            <v>0</v>
          </cell>
        </row>
        <row r="518">
          <cell r="A518" t="str">
            <v xml:space="preserve">6-3033/1116  /T-I.B.6.3.2.1.2.2    </v>
          </cell>
          <cell r="B518" t="str">
            <v xml:space="preserve">1116  </v>
          </cell>
          <cell r="C518" t="str">
            <v>6-3033</v>
          </cell>
          <cell r="D518" t="str">
            <v xml:space="preserve">T-I.B.6.3.2.1.2.2    </v>
          </cell>
          <cell r="E518" t="str">
            <v>1116  SECRET SECC DE SALUD</v>
          </cell>
          <cell r="F518" t="str">
            <v>6-3033  SGP - SALUD - SALUD PUBLICA</v>
          </cell>
          <cell r="G518" t="str">
            <v>T-I.B.6.3.2.1.2.2      RESP SGPSalSalPú</v>
          </cell>
          <cell r="H518">
            <v>0</v>
          </cell>
        </row>
        <row r="519">
          <cell r="A519" t="str">
            <v xml:space="preserve">6-3150/1116  /T-I.B.6.1.3          </v>
          </cell>
          <cell r="B519" t="str">
            <v xml:space="preserve">1116  </v>
          </cell>
          <cell r="C519" t="str">
            <v>6-3150</v>
          </cell>
          <cell r="D519" t="str">
            <v xml:space="preserve">T-I.B.6.1.3          </v>
          </cell>
          <cell r="E519" t="str">
            <v>1116  SECRET SECC DE SALUD</v>
          </cell>
          <cell r="F519" t="str">
            <v>6-3150  CNV MIN PROT SOCIAL</v>
          </cell>
          <cell r="G519" t="str">
            <v>T-I.B.6.1.3            de otros</v>
          </cell>
          <cell r="H519">
            <v>0</v>
          </cell>
        </row>
        <row r="520">
          <cell r="A520" t="str">
            <v xml:space="preserve">6-3151/1116  /T-I.B.6.1.3          </v>
          </cell>
          <cell r="B520" t="str">
            <v xml:space="preserve">1116  </v>
          </cell>
          <cell r="C520" t="str">
            <v>6-3151</v>
          </cell>
          <cell r="D520" t="str">
            <v xml:space="preserve">T-I.B.6.1.3          </v>
          </cell>
          <cell r="E520" t="str">
            <v>1116  SECRET SECC DE SALUD</v>
          </cell>
          <cell r="F520" t="str">
            <v>6-3151  PROGRAMA MALARIA</v>
          </cell>
          <cell r="G520" t="str">
            <v>T-I.B.6.1.3            de otros</v>
          </cell>
          <cell r="H520">
            <v>0</v>
          </cell>
        </row>
        <row r="521">
          <cell r="A521" t="str">
            <v xml:space="preserve">6-3152/1116  /T-I.B.6.1.3          </v>
          </cell>
          <cell r="B521" t="str">
            <v xml:space="preserve">1116  </v>
          </cell>
          <cell r="C521" t="str">
            <v>6-3152</v>
          </cell>
          <cell r="D521" t="str">
            <v xml:space="preserve">T-I.B.6.1.3          </v>
          </cell>
          <cell r="E521" t="str">
            <v>1116  SECRET SECC DE SALUD</v>
          </cell>
          <cell r="F521" t="str">
            <v>6-3152  PROGRAMAS INIMPUT.</v>
          </cell>
          <cell r="G521" t="str">
            <v>T-I.B.6.1.3            de otros</v>
          </cell>
          <cell r="H521">
            <v>0</v>
          </cell>
        </row>
        <row r="522">
          <cell r="A522" t="str">
            <v xml:space="preserve">6-3154/1116  /T-I.B.6.1.3          </v>
          </cell>
          <cell r="B522" t="str">
            <v xml:space="preserve">1116  </v>
          </cell>
          <cell r="C522" t="str">
            <v>6-3154</v>
          </cell>
          <cell r="D522" t="str">
            <v xml:space="preserve">T-I.B.6.1.3          </v>
          </cell>
          <cell r="E522" t="str">
            <v>1116  SECRET SECC DE SALUD</v>
          </cell>
          <cell r="F522" t="str">
            <v>6-3154  PROGRAMA DESPLAZADOS</v>
          </cell>
          <cell r="G522" t="str">
            <v>T-I.B.6.1.3            de otros</v>
          </cell>
          <cell r="H522">
            <v>0</v>
          </cell>
        </row>
        <row r="523">
          <cell r="A523" t="str">
            <v xml:space="preserve">6-3155/1116  /T-I.B.6.1.3          </v>
          </cell>
          <cell r="B523" t="str">
            <v xml:space="preserve">1116  </v>
          </cell>
          <cell r="C523" t="str">
            <v>6-3155</v>
          </cell>
          <cell r="D523" t="str">
            <v xml:space="preserve">T-I.B.6.1.3          </v>
          </cell>
          <cell r="E523" t="str">
            <v>1116  SECRET SECC DE SALUD</v>
          </cell>
          <cell r="F523" t="str">
            <v>6-3155  PROGR SALUD MENTAL</v>
          </cell>
          <cell r="G523" t="str">
            <v>T-I.B.6.1.3            de otros</v>
          </cell>
          <cell r="H523">
            <v>0</v>
          </cell>
        </row>
        <row r="524">
          <cell r="A524" t="str">
            <v xml:space="preserve">6-3166/1116  /T-I.B.6.1.3          </v>
          </cell>
          <cell r="B524" t="str">
            <v xml:space="preserve">1116  </v>
          </cell>
          <cell r="C524" t="str">
            <v>6-3166</v>
          </cell>
          <cell r="D524" t="str">
            <v xml:space="preserve">T-I.B.6.1.3          </v>
          </cell>
          <cell r="E524" t="str">
            <v>1116  SECRET SECC DE SALUD</v>
          </cell>
          <cell r="F524" t="str">
            <v>6-3166  NACION ANCIANOS</v>
          </cell>
          <cell r="G524" t="str">
            <v>T-I.B.6.1.3            de otros</v>
          </cell>
          <cell r="H524">
            <v>0</v>
          </cell>
        </row>
        <row r="525">
          <cell r="A525" t="str">
            <v xml:space="preserve">6-3178/1116  /T-I.B.6.1.3          </v>
          </cell>
          <cell r="B525" t="str">
            <v xml:space="preserve">1116  </v>
          </cell>
          <cell r="C525" t="str">
            <v>6-3178</v>
          </cell>
          <cell r="D525" t="str">
            <v xml:space="preserve">T-I.B.6.1.3          </v>
          </cell>
          <cell r="E525" t="str">
            <v>1116  SECRET SECC DE SALUD</v>
          </cell>
          <cell r="F525" t="str">
            <v>6-3178  Atencion Prioritari</v>
          </cell>
          <cell r="G525" t="str">
            <v>T-I.B.6.1.3            de otros</v>
          </cell>
          <cell r="H525">
            <v>0</v>
          </cell>
        </row>
        <row r="526">
          <cell r="A526" t="str">
            <v xml:space="preserve">4-3120/1120  /T-I.B.6.2.1.2.3      </v>
          </cell>
          <cell r="B526" t="str">
            <v xml:space="preserve">1120  </v>
          </cell>
          <cell r="C526" t="str">
            <v>4-3120</v>
          </cell>
          <cell r="D526" t="str">
            <v xml:space="preserve">T-I.B.6.2.1.2.3      </v>
          </cell>
          <cell r="E526" t="str">
            <v>1120  SRIA DE INFRAESTRUCTURA FISICA</v>
          </cell>
          <cell r="F526" t="str">
            <v>4-3120  SOBRETASA Al ACPM</v>
          </cell>
          <cell r="G526" t="str">
            <v>T-I.B.6.2.1.2.3        OtrRecSFVA FInvN</v>
          </cell>
          <cell r="H526">
            <v>0</v>
          </cell>
        </row>
        <row r="527">
          <cell r="A527" t="str">
            <v xml:space="preserve">0-1010/1133  /T-I.A.1.14.1.1       </v>
          </cell>
          <cell r="B527" t="str">
            <v xml:space="preserve">1133  </v>
          </cell>
          <cell r="C527" t="str">
            <v>0-1010</v>
          </cell>
          <cell r="D527" t="str">
            <v xml:space="preserve">T-I.A.1.14.1.1       </v>
          </cell>
          <cell r="E527" t="str">
            <v>1133  FLA</v>
          </cell>
          <cell r="F527" t="str">
            <v>0-1010  FONDOS COMUNES</v>
          </cell>
          <cell r="G527" t="str">
            <v>T-I.A.1.14.1.1         IPOCONSLicorDept</v>
          </cell>
          <cell r="H527">
            <v>0</v>
          </cell>
        </row>
        <row r="528">
          <cell r="A528" t="str">
            <v xml:space="preserve">0-1010/1133  /T-I.A.1.14.1.1.1     </v>
          </cell>
          <cell r="B528" t="str">
            <v xml:space="preserve">1133  </v>
          </cell>
          <cell r="C528" t="str">
            <v>0-1010</v>
          </cell>
          <cell r="D528" t="str">
            <v xml:space="preserve">T-I.A.1.14.1.1.1     </v>
          </cell>
          <cell r="E528" t="str">
            <v>1133  FLA</v>
          </cell>
          <cell r="F528" t="str">
            <v>0-1010  FONDOS COMUNES</v>
          </cell>
          <cell r="G528" t="str">
            <v>T-I.A.1.14.1.1.1       IPOCONSLicorProd</v>
          </cell>
          <cell r="H528">
            <v>-9424875438</v>
          </cell>
        </row>
        <row r="529">
          <cell r="A529" t="str">
            <v xml:space="preserve">0-1010/1133  /T-I.A.1.28.5         </v>
          </cell>
          <cell r="B529" t="str">
            <v xml:space="preserve">1133  </v>
          </cell>
          <cell r="C529" t="str">
            <v>0-1010</v>
          </cell>
          <cell r="D529" t="str">
            <v xml:space="preserve">T-I.A.1.28.5         </v>
          </cell>
          <cell r="E529" t="str">
            <v>1133  FLA</v>
          </cell>
          <cell r="F529" t="str">
            <v>0-1010  FONDOS COMUNES</v>
          </cell>
          <cell r="G529" t="str">
            <v>T-I.A.1.28.5           EstamProDesarrol</v>
          </cell>
          <cell r="H529">
            <v>0</v>
          </cell>
        </row>
        <row r="530">
          <cell r="A530" t="str">
            <v xml:space="preserve">0-1010/1133  /T-I.A.2.5.1          </v>
          </cell>
          <cell r="B530" t="str">
            <v xml:space="preserve">1133  </v>
          </cell>
          <cell r="C530" t="str">
            <v>0-1010</v>
          </cell>
          <cell r="D530" t="str">
            <v xml:space="preserve">T-I.A.2.5.1          </v>
          </cell>
          <cell r="E530" t="str">
            <v>1133  FLA</v>
          </cell>
          <cell r="F530" t="str">
            <v>0-1010  FONDOS COMUNES</v>
          </cell>
          <cell r="G530" t="str">
            <v>T-I.A.2.5.1            Arrendamientos</v>
          </cell>
          <cell r="H530">
            <v>0</v>
          </cell>
        </row>
        <row r="531">
          <cell r="A531" t="str">
            <v xml:space="preserve">0-1010/1133  /T-I.A.2.7.1          </v>
          </cell>
          <cell r="B531" t="str">
            <v xml:space="preserve">1133  </v>
          </cell>
          <cell r="C531" t="str">
            <v>0-1010</v>
          </cell>
          <cell r="D531" t="str">
            <v xml:space="preserve">T-I.A.2.7.1          </v>
          </cell>
          <cell r="E531" t="str">
            <v>1133  FLA</v>
          </cell>
          <cell r="F531" t="str">
            <v>0-1010  FONDOS COMUNES</v>
          </cell>
          <cell r="G531" t="str">
            <v>T-I.A.2.7.1            OtrIngNoTribOpeC</v>
          </cell>
          <cell r="H531">
            <v>-26085630327</v>
          </cell>
        </row>
        <row r="532">
          <cell r="A532" t="str">
            <v xml:space="preserve">0-1010/1133  /T-I.B.6.3.1.3        </v>
          </cell>
          <cell r="B532" t="str">
            <v xml:space="preserve">1133  </v>
          </cell>
          <cell r="C532" t="str">
            <v>0-1010</v>
          </cell>
          <cell r="D532" t="str">
            <v xml:space="preserve">T-I.B.6.3.1.3        </v>
          </cell>
          <cell r="E532" t="str">
            <v>1133  FLA</v>
          </cell>
          <cell r="F532" t="str">
            <v>0-1010  FONDOS COMUNES</v>
          </cell>
          <cell r="G532" t="str">
            <v>T-I.B.6.3.1.3          RESP LibreDest n</v>
          </cell>
          <cell r="H532">
            <v>0</v>
          </cell>
        </row>
        <row r="533">
          <cell r="A533" t="str">
            <v xml:space="preserve">0-1010/1133  /T-I.B.8.1.3          </v>
          </cell>
          <cell r="B533" t="str">
            <v xml:space="preserve">1133  </v>
          </cell>
          <cell r="C533" t="str">
            <v>0-1010</v>
          </cell>
          <cell r="D533" t="str">
            <v xml:space="preserve">T-I.B.8.1.3          </v>
          </cell>
          <cell r="E533" t="str">
            <v>1133  FLA</v>
          </cell>
          <cell r="F533" t="str">
            <v>0-1010  FONDOS COMUNES</v>
          </cell>
          <cell r="G533" t="str">
            <v>T-I.B.8.1.3            RendXLibreDestNO</v>
          </cell>
          <cell r="H533">
            <v>-200000</v>
          </cell>
        </row>
        <row r="534">
          <cell r="A534" t="str">
            <v xml:space="preserve">0-1011/1133  /T-I.B.14             </v>
          </cell>
          <cell r="B534" t="str">
            <v xml:space="preserve">1133  </v>
          </cell>
          <cell r="C534" t="str">
            <v>0-1011</v>
          </cell>
          <cell r="D534" t="str">
            <v xml:space="preserve">T-I.B.14             </v>
          </cell>
          <cell r="E534" t="str">
            <v>1133  FLA</v>
          </cell>
          <cell r="F534" t="str">
            <v>0-1011  REC CAP PROP INV DEU</v>
          </cell>
          <cell r="G534" t="str">
            <v>T-I.B.14               OtrIngr de Capit</v>
          </cell>
          <cell r="H534">
            <v>-37010508</v>
          </cell>
        </row>
        <row r="535">
          <cell r="A535" t="str">
            <v xml:space="preserve">0-1011/1133  /T-I.B.8.1.3          </v>
          </cell>
          <cell r="B535" t="str">
            <v xml:space="preserve">1133  </v>
          </cell>
          <cell r="C535" t="str">
            <v>0-1011</v>
          </cell>
          <cell r="D535" t="str">
            <v xml:space="preserve">T-I.B.8.1.3          </v>
          </cell>
          <cell r="E535" t="str">
            <v>1133  FLA</v>
          </cell>
          <cell r="F535" t="str">
            <v>0-1011  REC CAP PROP INV DEU</v>
          </cell>
          <cell r="G535" t="str">
            <v>T-I.B.8.1.3            RendXLibreDestNO</v>
          </cell>
          <cell r="H535">
            <v>0</v>
          </cell>
        </row>
        <row r="536">
          <cell r="A536" t="str">
            <v xml:space="preserve">0-2020/1133  /T-I.A.1.28.5         </v>
          </cell>
          <cell r="B536" t="str">
            <v xml:space="preserve">1133  </v>
          </cell>
          <cell r="C536" t="str">
            <v>0-2020</v>
          </cell>
          <cell r="D536" t="str">
            <v xml:space="preserve">T-I.A.1.28.5         </v>
          </cell>
          <cell r="E536" t="str">
            <v>1133  FLA</v>
          </cell>
          <cell r="F536" t="str">
            <v>0-2020  ESTAMPILLA PRODESARROLLO</v>
          </cell>
          <cell r="G536" t="str">
            <v>T-I.A.1.28.5           EstamProDesarrol</v>
          </cell>
          <cell r="H536">
            <v>-92437420</v>
          </cell>
        </row>
        <row r="537">
          <cell r="A537" t="str">
            <v xml:space="preserve">0-2170/1133  /T-I.A.1.30           </v>
          </cell>
          <cell r="B537" t="str">
            <v xml:space="preserve">1133  </v>
          </cell>
          <cell r="C537" t="str">
            <v>0-2170</v>
          </cell>
          <cell r="D537" t="str">
            <v xml:space="preserve">T-I.A.1.30           </v>
          </cell>
          <cell r="E537" t="str">
            <v>1133  FLA</v>
          </cell>
          <cell r="F537" t="str">
            <v>0-2170  CONTR ESP SEGURIDAD</v>
          </cell>
          <cell r="G537" t="str">
            <v>T-I.A.1.30             ContribSobreCont</v>
          </cell>
          <cell r="H537">
            <v>-38788753</v>
          </cell>
        </row>
        <row r="538">
          <cell r="A538" t="str">
            <v xml:space="preserve">0-2360/1133  /T-I.A.2.7.10         </v>
          </cell>
          <cell r="B538" t="str">
            <v xml:space="preserve">1133  </v>
          </cell>
          <cell r="C538" t="str">
            <v>0-2360</v>
          </cell>
          <cell r="D538" t="str">
            <v xml:space="preserve">T-I.A.2.7.10         </v>
          </cell>
          <cell r="E538" t="str">
            <v>1133  FLA</v>
          </cell>
          <cell r="F538" t="str">
            <v>0-2360  APORTE PUBLICITARIO</v>
          </cell>
          <cell r="G538" t="str">
            <v>T-I.A.2.7.10           OtrIngNoTrib</v>
          </cell>
          <cell r="H538">
            <v>-489408632</v>
          </cell>
        </row>
        <row r="539">
          <cell r="A539" t="str">
            <v xml:space="preserve">0-2360/1133  /T-I.A.2.7.2.3        </v>
          </cell>
          <cell r="B539" t="str">
            <v xml:space="preserve">1133  </v>
          </cell>
          <cell r="C539" t="str">
            <v>0-2360</v>
          </cell>
          <cell r="D539" t="str">
            <v xml:space="preserve">T-I.A.2.7.2.3        </v>
          </cell>
          <cell r="E539" t="str">
            <v>1133  FLA</v>
          </cell>
          <cell r="F539" t="str">
            <v>0-2360  APORTE PUBLICITARIO</v>
          </cell>
          <cell r="G539" t="str">
            <v>T-I.A.2.7.2.3          OtrIngNoTMonLicL</v>
          </cell>
          <cell r="H539">
            <v>0</v>
          </cell>
        </row>
        <row r="540">
          <cell r="A540" t="str">
            <v xml:space="preserve">0-2360/1133  /T-I.A.2.7.3          </v>
          </cell>
          <cell r="B540" t="str">
            <v xml:space="preserve">1133  </v>
          </cell>
          <cell r="C540" t="str">
            <v>0-2360</v>
          </cell>
          <cell r="D540" t="str">
            <v xml:space="preserve">T-I.A.2.7.3          </v>
          </cell>
          <cell r="E540" t="str">
            <v>1133  FLA</v>
          </cell>
          <cell r="F540" t="str">
            <v>0-2360  APORTE PUBLICITARIO</v>
          </cell>
          <cell r="G540" t="str">
            <v>T-I.A.2.7.3            Otros</v>
          </cell>
          <cell r="H540">
            <v>0</v>
          </cell>
        </row>
        <row r="541">
          <cell r="A541" t="str">
            <v xml:space="preserve">0-2360/1133  /T-I.B.6.3.2.3        </v>
          </cell>
          <cell r="B541" t="str">
            <v xml:space="preserve">1133  </v>
          </cell>
          <cell r="C541" t="str">
            <v>0-2360</v>
          </cell>
          <cell r="D541" t="str">
            <v xml:space="preserve">T-I.B.6.3.2.3        </v>
          </cell>
          <cell r="E541" t="str">
            <v>1133  FLA</v>
          </cell>
          <cell r="F541" t="str">
            <v>0-2360  APORTE PUBLICITARIO</v>
          </cell>
          <cell r="G541" t="str">
            <v>T-I.B.6.3.2.3          OtrRecRESP FInvN</v>
          </cell>
          <cell r="H541">
            <v>0</v>
          </cell>
        </row>
        <row r="542">
          <cell r="A542" t="str">
            <v xml:space="preserve">0-2370/1133  /T-I.A.2.7.10         </v>
          </cell>
          <cell r="B542" t="str">
            <v xml:space="preserve">1133  </v>
          </cell>
          <cell r="C542" t="str">
            <v>0-2370</v>
          </cell>
          <cell r="D542" t="str">
            <v xml:space="preserve">T-I.A.2.7.10         </v>
          </cell>
          <cell r="E542" t="str">
            <v>1133  FLA</v>
          </cell>
          <cell r="F542" t="str">
            <v>0-2370  APORTE INSTITUCIONAL</v>
          </cell>
          <cell r="G542" t="str">
            <v>T-I.A.2.7.10           OtrIngNoTrib</v>
          </cell>
          <cell r="H542">
            <v>-725583110</v>
          </cell>
        </row>
        <row r="543">
          <cell r="A543" t="str">
            <v xml:space="preserve">0-2370/1133  /T-I.A.2.7.2.3        </v>
          </cell>
          <cell r="B543" t="str">
            <v xml:space="preserve">1133  </v>
          </cell>
          <cell r="C543" t="str">
            <v>0-2370</v>
          </cell>
          <cell r="D543" t="str">
            <v xml:space="preserve">T-I.A.2.7.2.3        </v>
          </cell>
          <cell r="E543" t="str">
            <v>1133  FLA</v>
          </cell>
          <cell r="F543" t="str">
            <v>0-2370  APORTE INSTITUCIONAL</v>
          </cell>
          <cell r="G543" t="str">
            <v>T-I.A.2.7.2.3          OtrIngNoTMonLicL</v>
          </cell>
          <cell r="H543">
            <v>0</v>
          </cell>
        </row>
        <row r="544">
          <cell r="A544" t="str">
            <v xml:space="preserve">0-2370/1133  /T-I.A.2.7.3          </v>
          </cell>
          <cell r="B544" t="str">
            <v xml:space="preserve">1133  </v>
          </cell>
          <cell r="C544" t="str">
            <v>0-2370</v>
          </cell>
          <cell r="D544" t="str">
            <v xml:space="preserve">T-I.A.2.7.3          </v>
          </cell>
          <cell r="E544" t="str">
            <v>1133  FLA</v>
          </cell>
          <cell r="F544" t="str">
            <v>0-2370  APORTE INSTITUCIONAL</v>
          </cell>
          <cell r="G544" t="str">
            <v>T-I.A.2.7.3            Otros</v>
          </cell>
          <cell r="H544">
            <v>0</v>
          </cell>
        </row>
        <row r="545">
          <cell r="A545" t="str">
            <v xml:space="preserve">0-2370/1133  /T-I.B.6.3.2.3        </v>
          </cell>
          <cell r="B545" t="str">
            <v xml:space="preserve">1133  </v>
          </cell>
          <cell r="C545" t="str">
            <v>0-2370</v>
          </cell>
          <cell r="D545" t="str">
            <v xml:space="preserve">T-I.B.6.3.2.3        </v>
          </cell>
          <cell r="E545" t="str">
            <v>1133  FLA</v>
          </cell>
          <cell r="F545" t="str">
            <v>0-2370  APORTE INSTITUCIONAL</v>
          </cell>
          <cell r="G545" t="str">
            <v>T-I.B.6.3.2.3          OtrRecRESP FInvN</v>
          </cell>
          <cell r="H545">
            <v>0</v>
          </cell>
        </row>
        <row r="546">
          <cell r="A546" t="str">
            <v xml:space="preserve">0-2430/1133  /T-I.A.2.7.10         </v>
          </cell>
          <cell r="B546" t="str">
            <v xml:space="preserve">1133  </v>
          </cell>
          <cell r="C546" t="str">
            <v>0-2430</v>
          </cell>
          <cell r="D546" t="str">
            <v xml:space="preserve">T-I.A.2.7.10         </v>
          </cell>
          <cell r="E546" t="str">
            <v>1133  FLA</v>
          </cell>
          <cell r="F546" t="str">
            <v>0-2430  APORTE PUBLICITARIO ANTIOQUIA</v>
          </cell>
          <cell r="G546" t="str">
            <v>T-I.A.2.7.10           OtrIngNoTrib</v>
          </cell>
          <cell r="H546">
            <v>-366890168</v>
          </cell>
        </row>
        <row r="547">
          <cell r="A547" t="str">
            <v xml:space="preserve">0-2430/1133  /T-I.A.2.7.3          </v>
          </cell>
          <cell r="B547" t="str">
            <v xml:space="preserve">1133  </v>
          </cell>
          <cell r="C547" t="str">
            <v>0-2430</v>
          </cell>
          <cell r="D547" t="str">
            <v xml:space="preserve">T-I.A.2.7.3          </v>
          </cell>
          <cell r="E547" t="str">
            <v>1133  FLA</v>
          </cell>
          <cell r="F547" t="str">
            <v>0-2430  APORTE PUBLICITARIO ANTIOQUIA</v>
          </cell>
          <cell r="G547" t="str">
            <v>T-I.A.2.7.3            Otros</v>
          </cell>
          <cell r="H547">
            <v>0</v>
          </cell>
        </row>
        <row r="548">
          <cell r="A548" t="str">
            <v xml:space="preserve">0-2430/1133  /T-I.B.6.3.2.3        </v>
          </cell>
          <cell r="B548" t="str">
            <v xml:space="preserve">1133  </v>
          </cell>
          <cell r="C548" t="str">
            <v>0-2430</v>
          </cell>
          <cell r="D548" t="str">
            <v xml:space="preserve">T-I.B.6.3.2.3        </v>
          </cell>
          <cell r="E548" t="str">
            <v>1133  FLA</v>
          </cell>
          <cell r="F548" t="str">
            <v>0-2430  APORTE PUBLICITARIO ANTIOQUIA</v>
          </cell>
          <cell r="G548" t="str">
            <v>T-I.B.6.3.2.3          OtrRecRESP FInvN</v>
          </cell>
          <cell r="H548">
            <v>0</v>
          </cell>
        </row>
        <row r="549">
          <cell r="A549" t="str">
            <v xml:space="preserve">0-2471/1133  /T-I.A.1.28.5         </v>
          </cell>
          <cell r="B549" t="str">
            <v xml:space="preserve">1133  </v>
          </cell>
          <cell r="C549" t="str">
            <v>0-2471</v>
          </cell>
          <cell r="D549" t="str">
            <v xml:space="preserve">T-I.A.1.28.5         </v>
          </cell>
          <cell r="E549" t="str">
            <v>1133  FLA</v>
          </cell>
          <cell r="F549" t="str">
            <v>0-2471  20% ESTAMPILLAS</v>
          </cell>
          <cell r="G549" t="str">
            <v>T-I.A.1.28.5           EstamProDesarrol</v>
          </cell>
          <cell r="H549">
            <v>0</v>
          </cell>
        </row>
        <row r="550">
          <cell r="A550" t="str">
            <v xml:space="preserve">4-2360/1133  /T-I.B.6.2.1.2.3      </v>
          </cell>
          <cell r="B550" t="str">
            <v xml:space="preserve">1133  </v>
          </cell>
          <cell r="C550" t="str">
            <v>4-2360</v>
          </cell>
          <cell r="D550" t="str">
            <v xml:space="preserve">T-I.B.6.2.1.2.3      </v>
          </cell>
          <cell r="E550" t="str">
            <v>1133  FLA</v>
          </cell>
          <cell r="F550" t="str">
            <v>4-2360  APORTE PUBLICITARIO</v>
          </cell>
          <cell r="G550" t="str">
            <v>T-I.B.6.2.1.2.3        OtrRecSFVA FInvN</v>
          </cell>
          <cell r="H550">
            <v>0</v>
          </cell>
        </row>
        <row r="551">
          <cell r="A551" t="str">
            <v xml:space="preserve">4-2360/1133  /T-I.B.6.3.2.3        </v>
          </cell>
          <cell r="B551" t="str">
            <v xml:space="preserve">1133  </v>
          </cell>
          <cell r="C551" t="str">
            <v>4-2360</v>
          </cell>
          <cell r="D551" t="str">
            <v xml:space="preserve">T-I.B.6.3.2.3        </v>
          </cell>
          <cell r="E551" t="str">
            <v>1133  FLA</v>
          </cell>
          <cell r="F551" t="str">
            <v>4-2360  APORTE PUBLICITARIO</v>
          </cell>
          <cell r="G551" t="str">
            <v>T-I.B.6.3.2.3          OtrRecRESP FInvN</v>
          </cell>
          <cell r="H551">
            <v>0</v>
          </cell>
        </row>
        <row r="552">
          <cell r="A552" t="str">
            <v xml:space="preserve">4-2370/1133  /T-I.B.6.2.1.2.3      </v>
          </cell>
          <cell r="B552" t="str">
            <v xml:space="preserve">1133  </v>
          </cell>
          <cell r="C552" t="str">
            <v>4-2370</v>
          </cell>
          <cell r="D552" t="str">
            <v xml:space="preserve">T-I.B.6.2.1.2.3      </v>
          </cell>
          <cell r="E552" t="str">
            <v>1133  FLA</v>
          </cell>
          <cell r="F552" t="str">
            <v>4-2370  APORTE INSTITUCIONAL</v>
          </cell>
          <cell r="G552" t="str">
            <v>T-I.B.6.2.1.2.3        OtrRecSFVA FInvN</v>
          </cell>
          <cell r="H552">
            <v>0</v>
          </cell>
        </row>
        <row r="553">
          <cell r="A553" t="str">
            <v xml:space="preserve">4-2370/1133  /T-I.B.6.3.2.3        </v>
          </cell>
          <cell r="B553" t="str">
            <v xml:space="preserve">1133  </v>
          </cell>
          <cell r="C553" t="str">
            <v>4-2370</v>
          </cell>
          <cell r="D553" t="str">
            <v xml:space="preserve">T-I.B.6.3.2.3        </v>
          </cell>
          <cell r="E553" t="str">
            <v>1133  FLA</v>
          </cell>
          <cell r="F553" t="str">
            <v>4-2370  APORTE INSTITUCIONAL</v>
          </cell>
          <cell r="G553" t="str">
            <v>T-I.B.6.3.2.3          OtrRecRESP FInvN</v>
          </cell>
          <cell r="H553">
            <v>0</v>
          </cell>
        </row>
        <row r="554">
          <cell r="A554" t="str">
            <v xml:space="preserve">4-2430/1133  /T-I.B.6.2.1.2.3      </v>
          </cell>
          <cell r="B554" t="str">
            <v xml:space="preserve">1133  </v>
          </cell>
          <cell r="C554" t="str">
            <v>4-2430</v>
          </cell>
          <cell r="D554" t="str">
            <v xml:space="preserve">T-I.B.6.2.1.2.3      </v>
          </cell>
          <cell r="E554" t="str">
            <v>1133  FLA</v>
          </cell>
          <cell r="F554" t="str">
            <v>4-2430  APORTE PUBLICITARIO ANTIOQUIA</v>
          </cell>
          <cell r="G554" t="str">
            <v>T-I.B.6.2.1.2.3        OtrRecSFVA FInvN</v>
          </cell>
          <cell r="H554">
            <v>0</v>
          </cell>
        </row>
        <row r="555">
          <cell r="A555" t="str">
            <v xml:space="preserve">4-2430/1133  /T-I.B.6.3.2.3        </v>
          </cell>
          <cell r="B555" t="str">
            <v xml:space="preserve">1133  </v>
          </cell>
          <cell r="C555" t="str">
            <v>4-2430</v>
          </cell>
          <cell r="D555" t="str">
            <v xml:space="preserve">T-I.B.6.3.2.3        </v>
          </cell>
          <cell r="E555" t="str">
            <v>1133  FLA</v>
          </cell>
          <cell r="F555" t="str">
            <v>4-2430  APORTE PUBLICITARIO ANTIOQUIA</v>
          </cell>
          <cell r="G555" t="str">
            <v>T-I.B.6.3.2.3          OtrRecRESP FInvN</v>
          </cell>
          <cell r="H555">
            <v>0</v>
          </cell>
        </row>
        <row r="556">
          <cell r="A556" t="str">
            <v xml:space="preserve">6-2360/1133  /T-I.B.6.1.3          </v>
          </cell>
          <cell r="B556" t="str">
            <v xml:space="preserve">1133  </v>
          </cell>
          <cell r="C556" t="str">
            <v>6-2360</v>
          </cell>
          <cell r="D556" t="str">
            <v xml:space="preserve">T-I.B.6.1.3          </v>
          </cell>
          <cell r="E556" t="str">
            <v>1133  FLA</v>
          </cell>
          <cell r="F556" t="str">
            <v>6-2360  APORTE PUBLICITARIO</v>
          </cell>
          <cell r="G556" t="str">
            <v>T-I.B.6.1.3            de otros</v>
          </cell>
          <cell r="H556">
            <v>0</v>
          </cell>
        </row>
        <row r="557">
          <cell r="A557" t="str">
            <v xml:space="preserve">6-2430/1133  /T-I.B.6.1.3          </v>
          </cell>
          <cell r="B557" t="str">
            <v xml:space="preserve">1133  </v>
          </cell>
          <cell r="C557" t="str">
            <v>6-2430</v>
          </cell>
          <cell r="D557" t="str">
            <v xml:space="preserve">T-I.B.6.1.3          </v>
          </cell>
          <cell r="E557" t="str">
            <v>1133  FLA</v>
          </cell>
          <cell r="F557" t="str">
            <v>6-2430  APORTE PUBLICITARIO ANTIOQUIA</v>
          </cell>
          <cell r="G557" t="str">
            <v>T-I.B.6.1.3            de otros</v>
          </cell>
          <cell r="H557">
            <v>0</v>
          </cell>
        </row>
        <row r="558">
          <cell r="H558">
            <v>-284032598111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17"/>
  <sheetViews>
    <sheetView zoomScale="110" zoomScaleNormal="110" workbookViewId="0">
      <pane xSplit="5" ySplit="1" topLeftCell="K2" activePane="bottomRight" state="frozen"/>
      <selection activeCell="M15" sqref="M15"/>
      <selection pane="topRight" activeCell="M15" sqref="M15"/>
      <selection pane="bottomLeft" activeCell="M15" sqref="M15"/>
      <selection pane="bottomRight" activeCell="N2" sqref="N2"/>
    </sheetView>
  </sheetViews>
  <sheetFormatPr baseColWidth="10" defaultRowHeight="13.2" x14ac:dyDescent="0.25"/>
  <cols>
    <col min="3" max="3" width="75.6640625" customWidth="1"/>
    <col min="5" max="5" width="14.44140625" style="8" customWidth="1"/>
    <col min="6" max="9" width="15.109375" style="8" customWidth="1"/>
    <col min="10" max="10" width="11.6640625" style="8" customWidth="1"/>
    <col min="11" max="11" width="13.6640625" style="8" customWidth="1"/>
    <col min="12" max="12" width="15.33203125" style="8" customWidth="1"/>
    <col min="13" max="13" width="11.6640625" style="8" customWidth="1"/>
    <col min="14" max="14" width="12.6640625" style="8" customWidth="1"/>
    <col min="261" max="261" width="13.44140625" customWidth="1"/>
    <col min="262" max="263" width="14" customWidth="1"/>
    <col min="264" max="264" width="12.6640625" customWidth="1"/>
    <col min="265" max="265" width="14.33203125" customWidth="1"/>
    <col min="266" max="266" width="11.5546875" bestFit="1" customWidth="1"/>
    <col min="267" max="267" width="12.6640625" bestFit="1" customWidth="1"/>
    <col min="268" max="268" width="13.88671875" customWidth="1"/>
    <col min="269" max="269" width="11.5546875" bestFit="1" customWidth="1"/>
    <col min="270" max="270" width="12.6640625" bestFit="1" customWidth="1"/>
    <col min="517" max="517" width="13.44140625" customWidth="1"/>
    <col min="518" max="519" width="14" customWidth="1"/>
    <col min="520" max="520" width="12.6640625" customWidth="1"/>
    <col min="521" max="521" width="14.33203125" customWidth="1"/>
    <col min="522" max="522" width="11.5546875" bestFit="1" customWidth="1"/>
    <col min="523" max="523" width="12.6640625" bestFit="1" customWidth="1"/>
    <col min="524" max="524" width="13.88671875" customWidth="1"/>
    <col min="525" max="525" width="11.5546875" bestFit="1" customWidth="1"/>
    <col min="526" max="526" width="12.6640625" bestFit="1" customWidth="1"/>
    <col min="773" max="773" width="13.44140625" customWidth="1"/>
    <col min="774" max="775" width="14" customWidth="1"/>
    <col min="776" max="776" width="12.6640625" customWidth="1"/>
    <col min="777" max="777" width="14.33203125" customWidth="1"/>
    <col min="778" max="778" width="11.5546875" bestFit="1" customWidth="1"/>
    <col min="779" max="779" width="12.6640625" bestFit="1" customWidth="1"/>
    <col min="780" max="780" width="13.88671875" customWidth="1"/>
    <col min="781" max="781" width="11.5546875" bestFit="1" customWidth="1"/>
    <col min="782" max="782" width="12.6640625" bestFit="1" customWidth="1"/>
    <col min="1029" max="1029" width="13.44140625" customWidth="1"/>
    <col min="1030" max="1031" width="14" customWidth="1"/>
    <col min="1032" max="1032" width="12.6640625" customWidth="1"/>
    <col min="1033" max="1033" width="14.33203125" customWidth="1"/>
    <col min="1034" max="1034" width="11.5546875" bestFit="1" customWidth="1"/>
    <col min="1035" max="1035" width="12.6640625" bestFit="1" customWidth="1"/>
    <col min="1036" max="1036" width="13.88671875" customWidth="1"/>
    <col min="1037" max="1037" width="11.5546875" bestFit="1" customWidth="1"/>
    <col min="1038" max="1038" width="12.6640625" bestFit="1" customWidth="1"/>
    <col min="1285" max="1285" width="13.44140625" customWidth="1"/>
    <col min="1286" max="1287" width="14" customWidth="1"/>
    <col min="1288" max="1288" width="12.6640625" customWidth="1"/>
    <col min="1289" max="1289" width="14.33203125" customWidth="1"/>
    <col min="1290" max="1290" width="11.5546875" bestFit="1" customWidth="1"/>
    <col min="1291" max="1291" width="12.6640625" bestFit="1" customWidth="1"/>
    <col min="1292" max="1292" width="13.88671875" customWidth="1"/>
    <col min="1293" max="1293" width="11.5546875" bestFit="1" customWidth="1"/>
    <col min="1294" max="1294" width="12.6640625" bestFit="1" customWidth="1"/>
    <col min="1541" max="1541" width="13.44140625" customWidth="1"/>
    <col min="1542" max="1543" width="14" customWidth="1"/>
    <col min="1544" max="1544" width="12.6640625" customWidth="1"/>
    <col min="1545" max="1545" width="14.33203125" customWidth="1"/>
    <col min="1546" max="1546" width="11.5546875" bestFit="1" customWidth="1"/>
    <col min="1547" max="1547" width="12.6640625" bestFit="1" customWidth="1"/>
    <col min="1548" max="1548" width="13.88671875" customWidth="1"/>
    <col min="1549" max="1549" width="11.5546875" bestFit="1" customWidth="1"/>
    <col min="1550" max="1550" width="12.6640625" bestFit="1" customWidth="1"/>
    <col min="1797" max="1797" width="13.44140625" customWidth="1"/>
    <col min="1798" max="1799" width="14" customWidth="1"/>
    <col min="1800" max="1800" width="12.6640625" customWidth="1"/>
    <col min="1801" max="1801" width="14.33203125" customWidth="1"/>
    <col min="1802" max="1802" width="11.5546875" bestFit="1" customWidth="1"/>
    <col min="1803" max="1803" width="12.6640625" bestFit="1" customWidth="1"/>
    <col min="1804" max="1804" width="13.88671875" customWidth="1"/>
    <col min="1805" max="1805" width="11.5546875" bestFit="1" customWidth="1"/>
    <col min="1806" max="1806" width="12.6640625" bestFit="1" customWidth="1"/>
    <col min="2053" max="2053" width="13.44140625" customWidth="1"/>
    <col min="2054" max="2055" width="14" customWidth="1"/>
    <col min="2056" max="2056" width="12.6640625" customWidth="1"/>
    <col min="2057" max="2057" width="14.33203125" customWidth="1"/>
    <col min="2058" max="2058" width="11.5546875" bestFit="1" customWidth="1"/>
    <col min="2059" max="2059" width="12.6640625" bestFit="1" customWidth="1"/>
    <col min="2060" max="2060" width="13.88671875" customWidth="1"/>
    <col min="2061" max="2061" width="11.5546875" bestFit="1" customWidth="1"/>
    <col min="2062" max="2062" width="12.6640625" bestFit="1" customWidth="1"/>
    <col min="2309" max="2309" width="13.44140625" customWidth="1"/>
    <col min="2310" max="2311" width="14" customWidth="1"/>
    <col min="2312" max="2312" width="12.6640625" customWidth="1"/>
    <col min="2313" max="2313" width="14.33203125" customWidth="1"/>
    <col min="2314" max="2314" width="11.5546875" bestFit="1" customWidth="1"/>
    <col min="2315" max="2315" width="12.6640625" bestFit="1" customWidth="1"/>
    <col min="2316" max="2316" width="13.88671875" customWidth="1"/>
    <col min="2317" max="2317" width="11.5546875" bestFit="1" customWidth="1"/>
    <col min="2318" max="2318" width="12.6640625" bestFit="1" customWidth="1"/>
    <col min="2565" max="2565" width="13.44140625" customWidth="1"/>
    <col min="2566" max="2567" width="14" customWidth="1"/>
    <col min="2568" max="2568" width="12.6640625" customWidth="1"/>
    <col min="2569" max="2569" width="14.33203125" customWidth="1"/>
    <col min="2570" max="2570" width="11.5546875" bestFit="1" customWidth="1"/>
    <col min="2571" max="2571" width="12.6640625" bestFit="1" customWidth="1"/>
    <col min="2572" max="2572" width="13.88671875" customWidth="1"/>
    <col min="2573" max="2573" width="11.5546875" bestFit="1" customWidth="1"/>
    <col min="2574" max="2574" width="12.6640625" bestFit="1" customWidth="1"/>
    <col min="2821" max="2821" width="13.44140625" customWidth="1"/>
    <col min="2822" max="2823" width="14" customWidth="1"/>
    <col min="2824" max="2824" width="12.6640625" customWidth="1"/>
    <col min="2825" max="2825" width="14.33203125" customWidth="1"/>
    <col min="2826" max="2826" width="11.5546875" bestFit="1" customWidth="1"/>
    <col min="2827" max="2827" width="12.6640625" bestFit="1" customWidth="1"/>
    <col min="2828" max="2828" width="13.88671875" customWidth="1"/>
    <col min="2829" max="2829" width="11.5546875" bestFit="1" customWidth="1"/>
    <col min="2830" max="2830" width="12.6640625" bestFit="1" customWidth="1"/>
    <col min="3077" max="3077" width="13.44140625" customWidth="1"/>
    <col min="3078" max="3079" width="14" customWidth="1"/>
    <col min="3080" max="3080" width="12.6640625" customWidth="1"/>
    <col min="3081" max="3081" width="14.33203125" customWidth="1"/>
    <col min="3082" max="3082" width="11.5546875" bestFit="1" customWidth="1"/>
    <col min="3083" max="3083" width="12.6640625" bestFit="1" customWidth="1"/>
    <col min="3084" max="3084" width="13.88671875" customWidth="1"/>
    <col min="3085" max="3085" width="11.5546875" bestFit="1" customWidth="1"/>
    <col min="3086" max="3086" width="12.6640625" bestFit="1" customWidth="1"/>
    <col min="3333" max="3333" width="13.44140625" customWidth="1"/>
    <col min="3334" max="3335" width="14" customWidth="1"/>
    <col min="3336" max="3336" width="12.6640625" customWidth="1"/>
    <col min="3337" max="3337" width="14.33203125" customWidth="1"/>
    <col min="3338" max="3338" width="11.5546875" bestFit="1" customWidth="1"/>
    <col min="3339" max="3339" width="12.6640625" bestFit="1" customWidth="1"/>
    <col min="3340" max="3340" width="13.88671875" customWidth="1"/>
    <col min="3341" max="3341" width="11.5546875" bestFit="1" customWidth="1"/>
    <col min="3342" max="3342" width="12.6640625" bestFit="1" customWidth="1"/>
    <col min="3589" max="3589" width="13.44140625" customWidth="1"/>
    <col min="3590" max="3591" width="14" customWidth="1"/>
    <col min="3592" max="3592" width="12.6640625" customWidth="1"/>
    <col min="3593" max="3593" width="14.33203125" customWidth="1"/>
    <col min="3594" max="3594" width="11.5546875" bestFit="1" customWidth="1"/>
    <col min="3595" max="3595" width="12.6640625" bestFit="1" customWidth="1"/>
    <col min="3596" max="3596" width="13.88671875" customWidth="1"/>
    <col min="3597" max="3597" width="11.5546875" bestFit="1" customWidth="1"/>
    <col min="3598" max="3598" width="12.6640625" bestFit="1" customWidth="1"/>
    <col min="3845" max="3845" width="13.44140625" customWidth="1"/>
    <col min="3846" max="3847" width="14" customWidth="1"/>
    <col min="3848" max="3848" width="12.6640625" customWidth="1"/>
    <col min="3849" max="3849" width="14.33203125" customWidth="1"/>
    <col min="3850" max="3850" width="11.5546875" bestFit="1" customWidth="1"/>
    <col min="3851" max="3851" width="12.6640625" bestFit="1" customWidth="1"/>
    <col min="3852" max="3852" width="13.88671875" customWidth="1"/>
    <col min="3853" max="3853" width="11.5546875" bestFit="1" customWidth="1"/>
    <col min="3854" max="3854" width="12.6640625" bestFit="1" customWidth="1"/>
    <col min="4101" max="4101" width="13.44140625" customWidth="1"/>
    <col min="4102" max="4103" width="14" customWidth="1"/>
    <col min="4104" max="4104" width="12.6640625" customWidth="1"/>
    <col min="4105" max="4105" width="14.33203125" customWidth="1"/>
    <col min="4106" max="4106" width="11.5546875" bestFit="1" customWidth="1"/>
    <col min="4107" max="4107" width="12.6640625" bestFit="1" customWidth="1"/>
    <col min="4108" max="4108" width="13.88671875" customWidth="1"/>
    <col min="4109" max="4109" width="11.5546875" bestFit="1" customWidth="1"/>
    <col min="4110" max="4110" width="12.6640625" bestFit="1" customWidth="1"/>
    <col min="4357" max="4357" width="13.44140625" customWidth="1"/>
    <col min="4358" max="4359" width="14" customWidth="1"/>
    <col min="4360" max="4360" width="12.6640625" customWidth="1"/>
    <col min="4361" max="4361" width="14.33203125" customWidth="1"/>
    <col min="4362" max="4362" width="11.5546875" bestFit="1" customWidth="1"/>
    <col min="4363" max="4363" width="12.6640625" bestFit="1" customWidth="1"/>
    <col min="4364" max="4364" width="13.88671875" customWidth="1"/>
    <col min="4365" max="4365" width="11.5546875" bestFit="1" customWidth="1"/>
    <col min="4366" max="4366" width="12.6640625" bestFit="1" customWidth="1"/>
    <col min="4613" max="4613" width="13.44140625" customWidth="1"/>
    <col min="4614" max="4615" width="14" customWidth="1"/>
    <col min="4616" max="4616" width="12.6640625" customWidth="1"/>
    <col min="4617" max="4617" width="14.33203125" customWidth="1"/>
    <col min="4618" max="4618" width="11.5546875" bestFit="1" customWidth="1"/>
    <col min="4619" max="4619" width="12.6640625" bestFit="1" customWidth="1"/>
    <col min="4620" max="4620" width="13.88671875" customWidth="1"/>
    <col min="4621" max="4621" width="11.5546875" bestFit="1" customWidth="1"/>
    <col min="4622" max="4622" width="12.6640625" bestFit="1" customWidth="1"/>
    <col min="4869" max="4869" width="13.44140625" customWidth="1"/>
    <col min="4870" max="4871" width="14" customWidth="1"/>
    <col min="4872" max="4872" width="12.6640625" customWidth="1"/>
    <col min="4873" max="4873" width="14.33203125" customWidth="1"/>
    <col min="4874" max="4874" width="11.5546875" bestFit="1" customWidth="1"/>
    <col min="4875" max="4875" width="12.6640625" bestFit="1" customWidth="1"/>
    <col min="4876" max="4876" width="13.88671875" customWidth="1"/>
    <col min="4877" max="4877" width="11.5546875" bestFit="1" customWidth="1"/>
    <col min="4878" max="4878" width="12.6640625" bestFit="1" customWidth="1"/>
    <col min="5125" max="5125" width="13.44140625" customWidth="1"/>
    <col min="5126" max="5127" width="14" customWidth="1"/>
    <col min="5128" max="5128" width="12.6640625" customWidth="1"/>
    <col min="5129" max="5129" width="14.33203125" customWidth="1"/>
    <col min="5130" max="5130" width="11.5546875" bestFit="1" customWidth="1"/>
    <col min="5131" max="5131" width="12.6640625" bestFit="1" customWidth="1"/>
    <col min="5132" max="5132" width="13.88671875" customWidth="1"/>
    <col min="5133" max="5133" width="11.5546875" bestFit="1" customWidth="1"/>
    <col min="5134" max="5134" width="12.6640625" bestFit="1" customWidth="1"/>
    <col min="5381" max="5381" width="13.44140625" customWidth="1"/>
    <col min="5382" max="5383" width="14" customWidth="1"/>
    <col min="5384" max="5384" width="12.6640625" customWidth="1"/>
    <col min="5385" max="5385" width="14.33203125" customWidth="1"/>
    <col min="5386" max="5386" width="11.5546875" bestFit="1" customWidth="1"/>
    <col min="5387" max="5387" width="12.6640625" bestFit="1" customWidth="1"/>
    <col min="5388" max="5388" width="13.88671875" customWidth="1"/>
    <col min="5389" max="5389" width="11.5546875" bestFit="1" customWidth="1"/>
    <col min="5390" max="5390" width="12.6640625" bestFit="1" customWidth="1"/>
    <col min="5637" max="5637" width="13.44140625" customWidth="1"/>
    <col min="5638" max="5639" width="14" customWidth="1"/>
    <col min="5640" max="5640" width="12.6640625" customWidth="1"/>
    <col min="5641" max="5641" width="14.33203125" customWidth="1"/>
    <col min="5642" max="5642" width="11.5546875" bestFit="1" customWidth="1"/>
    <col min="5643" max="5643" width="12.6640625" bestFit="1" customWidth="1"/>
    <col min="5644" max="5644" width="13.88671875" customWidth="1"/>
    <col min="5645" max="5645" width="11.5546875" bestFit="1" customWidth="1"/>
    <col min="5646" max="5646" width="12.6640625" bestFit="1" customWidth="1"/>
    <col min="5893" max="5893" width="13.44140625" customWidth="1"/>
    <col min="5894" max="5895" width="14" customWidth="1"/>
    <col min="5896" max="5896" width="12.6640625" customWidth="1"/>
    <col min="5897" max="5897" width="14.33203125" customWidth="1"/>
    <col min="5898" max="5898" width="11.5546875" bestFit="1" customWidth="1"/>
    <col min="5899" max="5899" width="12.6640625" bestFit="1" customWidth="1"/>
    <col min="5900" max="5900" width="13.88671875" customWidth="1"/>
    <col min="5901" max="5901" width="11.5546875" bestFit="1" customWidth="1"/>
    <col min="5902" max="5902" width="12.6640625" bestFit="1" customWidth="1"/>
    <col min="6149" max="6149" width="13.44140625" customWidth="1"/>
    <col min="6150" max="6151" width="14" customWidth="1"/>
    <col min="6152" max="6152" width="12.6640625" customWidth="1"/>
    <col min="6153" max="6153" width="14.33203125" customWidth="1"/>
    <col min="6154" max="6154" width="11.5546875" bestFit="1" customWidth="1"/>
    <col min="6155" max="6155" width="12.6640625" bestFit="1" customWidth="1"/>
    <col min="6156" max="6156" width="13.88671875" customWidth="1"/>
    <col min="6157" max="6157" width="11.5546875" bestFit="1" customWidth="1"/>
    <col min="6158" max="6158" width="12.6640625" bestFit="1" customWidth="1"/>
    <col min="6405" max="6405" width="13.44140625" customWidth="1"/>
    <col min="6406" max="6407" width="14" customWidth="1"/>
    <col min="6408" max="6408" width="12.6640625" customWidth="1"/>
    <col min="6409" max="6409" width="14.33203125" customWidth="1"/>
    <col min="6410" max="6410" width="11.5546875" bestFit="1" customWidth="1"/>
    <col min="6411" max="6411" width="12.6640625" bestFit="1" customWidth="1"/>
    <col min="6412" max="6412" width="13.88671875" customWidth="1"/>
    <col min="6413" max="6413" width="11.5546875" bestFit="1" customWidth="1"/>
    <col min="6414" max="6414" width="12.6640625" bestFit="1" customWidth="1"/>
    <col min="6661" max="6661" width="13.44140625" customWidth="1"/>
    <col min="6662" max="6663" width="14" customWidth="1"/>
    <col min="6664" max="6664" width="12.6640625" customWidth="1"/>
    <col min="6665" max="6665" width="14.33203125" customWidth="1"/>
    <col min="6666" max="6666" width="11.5546875" bestFit="1" customWidth="1"/>
    <col min="6667" max="6667" width="12.6640625" bestFit="1" customWidth="1"/>
    <col min="6668" max="6668" width="13.88671875" customWidth="1"/>
    <col min="6669" max="6669" width="11.5546875" bestFit="1" customWidth="1"/>
    <col min="6670" max="6670" width="12.6640625" bestFit="1" customWidth="1"/>
    <col min="6917" max="6917" width="13.44140625" customWidth="1"/>
    <col min="6918" max="6919" width="14" customWidth="1"/>
    <col min="6920" max="6920" width="12.6640625" customWidth="1"/>
    <col min="6921" max="6921" width="14.33203125" customWidth="1"/>
    <col min="6922" max="6922" width="11.5546875" bestFit="1" customWidth="1"/>
    <col min="6923" max="6923" width="12.6640625" bestFit="1" customWidth="1"/>
    <col min="6924" max="6924" width="13.88671875" customWidth="1"/>
    <col min="6925" max="6925" width="11.5546875" bestFit="1" customWidth="1"/>
    <col min="6926" max="6926" width="12.6640625" bestFit="1" customWidth="1"/>
    <col min="7173" max="7173" width="13.44140625" customWidth="1"/>
    <col min="7174" max="7175" width="14" customWidth="1"/>
    <col min="7176" max="7176" width="12.6640625" customWidth="1"/>
    <col min="7177" max="7177" width="14.33203125" customWidth="1"/>
    <col min="7178" max="7178" width="11.5546875" bestFit="1" customWidth="1"/>
    <col min="7179" max="7179" width="12.6640625" bestFit="1" customWidth="1"/>
    <col min="7180" max="7180" width="13.88671875" customWidth="1"/>
    <col min="7181" max="7181" width="11.5546875" bestFit="1" customWidth="1"/>
    <col min="7182" max="7182" width="12.6640625" bestFit="1" customWidth="1"/>
    <col min="7429" max="7429" width="13.44140625" customWidth="1"/>
    <col min="7430" max="7431" width="14" customWidth="1"/>
    <col min="7432" max="7432" width="12.6640625" customWidth="1"/>
    <col min="7433" max="7433" width="14.33203125" customWidth="1"/>
    <col min="7434" max="7434" width="11.5546875" bestFit="1" customWidth="1"/>
    <col min="7435" max="7435" width="12.6640625" bestFit="1" customWidth="1"/>
    <col min="7436" max="7436" width="13.88671875" customWidth="1"/>
    <col min="7437" max="7437" width="11.5546875" bestFit="1" customWidth="1"/>
    <col min="7438" max="7438" width="12.6640625" bestFit="1" customWidth="1"/>
    <col min="7685" max="7685" width="13.44140625" customWidth="1"/>
    <col min="7686" max="7687" width="14" customWidth="1"/>
    <col min="7688" max="7688" width="12.6640625" customWidth="1"/>
    <col min="7689" max="7689" width="14.33203125" customWidth="1"/>
    <col min="7690" max="7690" width="11.5546875" bestFit="1" customWidth="1"/>
    <col min="7691" max="7691" width="12.6640625" bestFit="1" customWidth="1"/>
    <col min="7692" max="7692" width="13.88671875" customWidth="1"/>
    <col min="7693" max="7693" width="11.5546875" bestFit="1" customWidth="1"/>
    <col min="7694" max="7694" width="12.6640625" bestFit="1" customWidth="1"/>
    <col min="7941" max="7941" width="13.44140625" customWidth="1"/>
    <col min="7942" max="7943" width="14" customWidth="1"/>
    <col min="7944" max="7944" width="12.6640625" customWidth="1"/>
    <col min="7945" max="7945" width="14.33203125" customWidth="1"/>
    <col min="7946" max="7946" width="11.5546875" bestFit="1" customWidth="1"/>
    <col min="7947" max="7947" width="12.6640625" bestFit="1" customWidth="1"/>
    <col min="7948" max="7948" width="13.88671875" customWidth="1"/>
    <col min="7949" max="7949" width="11.5546875" bestFit="1" customWidth="1"/>
    <col min="7950" max="7950" width="12.6640625" bestFit="1" customWidth="1"/>
    <col min="8197" max="8197" width="13.44140625" customWidth="1"/>
    <col min="8198" max="8199" width="14" customWidth="1"/>
    <col min="8200" max="8200" width="12.6640625" customWidth="1"/>
    <col min="8201" max="8201" width="14.33203125" customWidth="1"/>
    <col min="8202" max="8202" width="11.5546875" bestFit="1" customWidth="1"/>
    <col min="8203" max="8203" width="12.6640625" bestFit="1" customWidth="1"/>
    <col min="8204" max="8204" width="13.88671875" customWidth="1"/>
    <col min="8205" max="8205" width="11.5546875" bestFit="1" customWidth="1"/>
    <col min="8206" max="8206" width="12.6640625" bestFit="1" customWidth="1"/>
    <col min="8453" max="8453" width="13.44140625" customWidth="1"/>
    <col min="8454" max="8455" width="14" customWidth="1"/>
    <col min="8456" max="8456" width="12.6640625" customWidth="1"/>
    <col min="8457" max="8457" width="14.33203125" customWidth="1"/>
    <col min="8458" max="8458" width="11.5546875" bestFit="1" customWidth="1"/>
    <col min="8459" max="8459" width="12.6640625" bestFit="1" customWidth="1"/>
    <col min="8460" max="8460" width="13.88671875" customWidth="1"/>
    <col min="8461" max="8461" width="11.5546875" bestFit="1" customWidth="1"/>
    <col min="8462" max="8462" width="12.6640625" bestFit="1" customWidth="1"/>
    <col min="8709" max="8709" width="13.44140625" customWidth="1"/>
    <col min="8710" max="8711" width="14" customWidth="1"/>
    <col min="8712" max="8712" width="12.6640625" customWidth="1"/>
    <col min="8713" max="8713" width="14.33203125" customWidth="1"/>
    <col min="8714" max="8714" width="11.5546875" bestFit="1" customWidth="1"/>
    <col min="8715" max="8715" width="12.6640625" bestFit="1" customWidth="1"/>
    <col min="8716" max="8716" width="13.88671875" customWidth="1"/>
    <col min="8717" max="8717" width="11.5546875" bestFit="1" customWidth="1"/>
    <col min="8718" max="8718" width="12.6640625" bestFit="1" customWidth="1"/>
    <col min="8965" max="8965" width="13.44140625" customWidth="1"/>
    <col min="8966" max="8967" width="14" customWidth="1"/>
    <col min="8968" max="8968" width="12.6640625" customWidth="1"/>
    <col min="8969" max="8969" width="14.33203125" customWidth="1"/>
    <col min="8970" max="8970" width="11.5546875" bestFit="1" customWidth="1"/>
    <col min="8971" max="8971" width="12.6640625" bestFit="1" customWidth="1"/>
    <col min="8972" max="8972" width="13.88671875" customWidth="1"/>
    <col min="8973" max="8973" width="11.5546875" bestFit="1" customWidth="1"/>
    <col min="8974" max="8974" width="12.6640625" bestFit="1" customWidth="1"/>
    <col min="9221" max="9221" width="13.44140625" customWidth="1"/>
    <col min="9222" max="9223" width="14" customWidth="1"/>
    <col min="9224" max="9224" width="12.6640625" customWidth="1"/>
    <col min="9225" max="9225" width="14.33203125" customWidth="1"/>
    <col min="9226" max="9226" width="11.5546875" bestFit="1" customWidth="1"/>
    <col min="9227" max="9227" width="12.6640625" bestFit="1" customWidth="1"/>
    <col min="9228" max="9228" width="13.88671875" customWidth="1"/>
    <col min="9229" max="9229" width="11.5546875" bestFit="1" customWidth="1"/>
    <col min="9230" max="9230" width="12.6640625" bestFit="1" customWidth="1"/>
    <col min="9477" max="9477" width="13.44140625" customWidth="1"/>
    <col min="9478" max="9479" width="14" customWidth="1"/>
    <col min="9480" max="9480" width="12.6640625" customWidth="1"/>
    <col min="9481" max="9481" width="14.33203125" customWidth="1"/>
    <col min="9482" max="9482" width="11.5546875" bestFit="1" customWidth="1"/>
    <col min="9483" max="9483" width="12.6640625" bestFit="1" customWidth="1"/>
    <col min="9484" max="9484" width="13.88671875" customWidth="1"/>
    <col min="9485" max="9485" width="11.5546875" bestFit="1" customWidth="1"/>
    <col min="9486" max="9486" width="12.6640625" bestFit="1" customWidth="1"/>
    <col min="9733" max="9733" width="13.44140625" customWidth="1"/>
    <col min="9734" max="9735" width="14" customWidth="1"/>
    <col min="9736" max="9736" width="12.6640625" customWidth="1"/>
    <col min="9737" max="9737" width="14.33203125" customWidth="1"/>
    <col min="9738" max="9738" width="11.5546875" bestFit="1" customWidth="1"/>
    <col min="9739" max="9739" width="12.6640625" bestFit="1" customWidth="1"/>
    <col min="9740" max="9740" width="13.88671875" customWidth="1"/>
    <col min="9741" max="9741" width="11.5546875" bestFit="1" customWidth="1"/>
    <col min="9742" max="9742" width="12.6640625" bestFit="1" customWidth="1"/>
    <col min="9989" max="9989" width="13.44140625" customWidth="1"/>
    <col min="9990" max="9991" width="14" customWidth="1"/>
    <col min="9992" max="9992" width="12.6640625" customWidth="1"/>
    <col min="9993" max="9993" width="14.33203125" customWidth="1"/>
    <col min="9994" max="9994" width="11.5546875" bestFit="1" customWidth="1"/>
    <col min="9995" max="9995" width="12.6640625" bestFit="1" customWidth="1"/>
    <col min="9996" max="9996" width="13.88671875" customWidth="1"/>
    <col min="9997" max="9997" width="11.5546875" bestFit="1" customWidth="1"/>
    <col min="9998" max="9998" width="12.6640625" bestFit="1" customWidth="1"/>
    <col min="10245" max="10245" width="13.44140625" customWidth="1"/>
    <col min="10246" max="10247" width="14" customWidth="1"/>
    <col min="10248" max="10248" width="12.6640625" customWidth="1"/>
    <col min="10249" max="10249" width="14.33203125" customWidth="1"/>
    <col min="10250" max="10250" width="11.5546875" bestFit="1" customWidth="1"/>
    <col min="10251" max="10251" width="12.6640625" bestFit="1" customWidth="1"/>
    <col min="10252" max="10252" width="13.88671875" customWidth="1"/>
    <col min="10253" max="10253" width="11.5546875" bestFit="1" customWidth="1"/>
    <col min="10254" max="10254" width="12.6640625" bestFit="1" customWidth="1"/>
    <col min="10501" max="10501" width="13.44140625" customWidth="1"/>
    <col min="10502" max="10503" width="14" customWidth="1"/>
    <col min="10504" max="10504" width="12.6640625" customWidth="1"/>
    <col min="10505" max="10505" width="14.33203125" customWidth="1"/>
    <col min="10506" max="10506" width="11.5546875" bestFit="1" customWidth="1"/>
    <col min="10507" max="10507" width="12.6640625" bestFit="1" customWidth="1"/>
    <col min="10508" max="10508" width="13.88671875" customWidth="1"/>
    <col min="10509" max="10509" width="11.5546875" bestFit="1" customWidth="1"/>
    <col min="10510" max="10510" width="12.6640625" bestFit="1" customWidth="1"/>
    <col min="10757" max="10757" width="13.44140625" customWidth="1"/>
    <col min="10758" max="10759" width="14" customWidth="1"/>
    <col min="10760" max="10760" width="12.6640625" customWidth="1"/>
    <col min="10761" max="10761" width="14.33203125" customWidth="1"/>
    <col min="10762" max="10762" width="11.5546875" bestFit="1" customWidth="1"/>
    <col min="10763" max="10763" width="12.6640625" bestFit="1" customWidth="1"/>
    <col min="10764" max="10764" width="13.88671875" customWidth="1"/>
    <col min="10765" max="10765" width="11.5546875" bestFit="1" customWidth="1"/>
    <col min="10766" max="10766" width="12.6640625" bestFit="1" customWidth="1"/>
    <col min="11013" max="11013" width="13.44140625" customWidth="1"/>
    <col min="11014" max="11015" width="14" customWidth="1"/>
    <col min="11016" max="11016" width="12.6640625" customWidth="1"/>
    <col min="11017" max="11017" width="14.33203125" customWidth="1"/>
    <col min="11018" max="11018" width="11.5546875" bestFit="1" customWidth="1"/>
    <col min="11019" max="11019" width="12.6640625" bestFit="1" customWidth="1"/>
    <col min="11020" max="11020" width="13.88671875" customWidth="1"/>
    <col min="11021" max="11021" width="11.5546875" bestFit="1" customWidth="1"/>
    <col min="11022" max="11022" width="12.6640625" bestFit="1" customWidth="1"/>
    <col min="11269" max="11269" width="13.44140625" customWidth="1"/>
    <col min="11270" max="11271" width="14" customWidth="1"/>
    <col min="11272" max="11272" width="12.6640625" customWidth="1"/>
    <col min="11273" max="11273" width="14.33203125" customWidth="1"/>
    <col min="11274" max="11274" width="11.5546875" bestFit="1" customWidth="1"/>
    <col min="11275" max="11275" width="12.6640625" bestFit="1" customWidth="1"/>
    <col min="11276" max="11276" width="13.88671875" customWidth="1"/>
    <col min="11277" max="11277" width="11.5546875" bestFit="1" customWidth="1"/>
    <col min="11278" max="11278" width="12.6640625" bestFit="1" customWidth="1"/>
    <col min="11525" max="11525" width="13.44140625" customWidth="1"/>
    <col min="11526" max="11527" width="14" customWidth="1"/>
    <col min="11528" max="11528" width="12.6640625" customWidth="1"/>
    <col min="11529" max="11529" width="14.33203125" customWidth="1"/>
    <col min="11530" max="11530" width="11.5546875" bestFit="1" customWidth="1"/>
    <col min="11531" max="11531" width="12.6640625" bestFit="1" customWidth="1"/>
    <col min="11532" max="11532" width="13.88671875" customWidth="1"/>
    <col min="11533" max="11533" width="11.5546875" bestFit="1" customWidth="1"/>
    <col min="11534" max="11534" width="12.6640625" bestFit="1" customWidth="1"/>
    <col min="11781" max="11781" width="13.44140625" customWidth="1"/>
    <col min="11782" max="11783" width="14" customWidth="1"/>
    <col min="11784" max="11784" width="12.6640625" customWidth="1"/>
    <col min="11785" max="11785" width="14.33203125" customWidth="1"/>
    <col min="11786" max="11786" width="11.5546875" bestFit="1" customWidth="1"/>
    <col min="11787" max="11787" width="12.6640625" bestFit="1" customWidth="1"/>
    <col min="11788" max="11788" width="13.88671875" customWidth="1"/>
    <col min="11789" max="11789" width="11.5546875" bestFit="1" customWidth="1"/>
    <col min="11790" max="11790" width="12.6640625" bestFit="1" customWidth="1"/>
    <col min="12037" max="12037" width="13.44140625" customWidth="1"/>
    <col min="12038" max="12039" width="14" customWidth="1"/>
    <col min="12040" max="12040" width="12.6640625" customWidth="1"/>
    <col min="12041" max="12041" width="14.33203125" customWidth="1"/>
    <col min="12042" max="12042" width="11.5546875" bestFit="1" customWidth="1"/>
    <col min="12043" max="12043" width="12.6640625" bestFit="1" customWidth="1"/>
    <col min="12044" max="12044" width="13.88671875" customWidth="1"/>
    <col min="12045" max="12045" width="11.5546875" bestFit="1" customWidth="1"/>
    <col min="12046" max="12046" width="12.6640625" bestFit="1" customWidth="1"/>
    <col min="12293" max="12293" width="13.44140625" customWidth="1"/>
    <col min="12294" max="12295" width="14" customWidth="1"/>
    <col min="12296" max="12296" width="12.6640625" customWidth="1"/>
    <col min="12297" max="12297" width="14.33203125" customWidth="1"/>
    <col min="12298" max="12298" width="11.5546875" bestFit="1" customWidth="1"/>
    <col min="12299" max="12299" width="12.6640625" bestFit="1" customWidth="1"/>
    <col min="12300" max="12300" width="13.88671875" customWidth="1"/>
    <col min="12301" max="12301" width="11.5546875" bestFit="1" customWidth="1"/>
    <col min="12302" max="12302" width="12.6640625" bestFit="1" customWidth="1"/>
    <col min="12549" max="12549" width="13.44140625" customWidth="1"/>
    <col min="12550" max="12551" width="14" customWidth="1"/>
    <col min="12552" max="12552" width="12.6640625" customWidth="1"/>
    <col min="12553" max="12553" width="14.33203125" customWidth="1"/>
    <col min="12554" max="12554" width="11.5546875" bestFit="1" customWidth="1"/>
    <col min="12555" max="12555" width="12.6640625" bestFit="1" customWidth="1"/>
    <col min="12556" max="12556" width="13.88671875" customWidth="1"/>
    <col min="12557" max="12557" width="11.5546875" bestFit="1" customWidth="1"/>
    <col min="12558" max="12558" width="12.6640625" bestFit="1" customWidth="1"/>
    <col min="12805" max="12805" width="13.44140625" customWidth="1"/>
    <col min="12806" max="12807" width="14" customWidth="1"/>
    <col min="12808" max="12808" width="12.6640625" customWidth="1"/>
    <col min="12809" max="12809" width="14.33203125" customWidth="1"/>
    <col min="12810" max="12810" width="11.5546875" bestFit="1" customWidth="1"/>
    <col min="12811" max="12811" width="12.6640625" bestFit="1" customWidth="1"/>
    <col min="12812" max="12812" width="13.88671875" customWidth="1"/>
    <col min="12813" max="12813" width="11.5546875" bestFit="1" customWidth="1"/>
    <col min="12814" max="12814" width="12.6640625" bestFit="1" customWidth="1"/>
    <col min="13061" max="13061" width="13.44140625" customWidth="1"/>
    <col min="13062" max="13063" width="14" customWidth="1"/>
    <col min="13064" max="13064" width="12.6640625" customWidth="1"/>
    <col min="13065" max="13065" width="14.33203125" customWidth="1"/>
    <col min="13066" max="13066" width="11.5546875" bestFit="1" customWidth="1"/>
    <col min="13067" max="13067" width="12.6640625" bestFit="1" customWidth="1"/>
    <col min="13068" max="13068" width="13.88671875" customWidth="1"/>
    <col min="13069" max="13069" width="11.5546875" bestFit="1" customWidth="1"/>
    <col min="13070" max="13070" width="12.6640625" bestFit="1" customWidth="1"/>
    <col min="13317" max="13317" width="13.44140625" customWidth="1"/>
    <col min="13318" max="13319" width="14" customWidth="1"/>
    <col min="13320" max="13320" width="12.6640625" customWidth="1"/>
    <col min="13321" max="13321" width="14.33203125" customWidth="1"/>
    <col min="13322" max="13322" width="11.5546875" bestFit="1" customWidth="1"/>
    <col min="13323" max="13323" width="12.6640625" bestFit="1" customWidth="1"/>
    <col min="13324" max="13324" width="13.88671875" customWidth="1"/>
    <col min="13325" max="13325" width="11.5546875" bestFit="1" customWidth="1"/>
    <col min="13326" max="13326" width="12.6640625" bestFit="1" customWidth="1"/>
    <col min="13573" max="13573" width="13.44140625" customWidth="1"/>
    <col min="13574" max="13575" width="14" customWidth="1"/>
    <col min="13576" max="13576" width="12.6640625" customWidth="1"/>
    <col min="13577" max="13577" width="14.33203125" customWidth="1"/>
    <col min="13578" max="13578" width="11.5546875" bestFit="1" customWidth="1"/>
    <col min="13579" max="13579" width="12.6640625" bestFit="1" customWidth="1"/>
    <col min="13580" max="13580" width="13.88671875" customWidth="1"/>
    <col min="13581" max="13581" width="11.5546875" bestFit="1" customWidth="1"/>
    <col min="13582" max="13582" width="12.6640625" bestFit="1" customWidth="1"/>
    <col min="13829" max="13829" width="13.44140625" customWidth="1"/>
    <col min="13830" max="13831" width="14" customWidth="1"/>
    <col min="13832" max="13832" width="12.6640625" customWidth="1"/>
    <col min="13833" max="13833" width="14.33203125" customWidth="1"/>
    <col min="13834" max="13834" width="11.5546875" bestFit="1" customWidth="1"/>
    <col min="13835" max="13835" width="12.6640625" bestFit="1" customWidth="1"/>
    <col min="13836" max="13836" width="13.88671875" customWidth="1"/>
    <col min="13837" max="13837" width="11.5546875" bestFit="1" customWidth="1"/>
    <col min="13838" max="13838" width="12.6640625" bestFit="1" customWidth="1"/>
    <col min="14085" max="14085" width="13.44140625" customWidth="1"/>
    <col min="14086" max="14087" width="14" customWidth="1"/>
    <col min="14088" max="14088" width="12.6640625" customWidth="1"/>
    <col min="14089" max="14089" width="14.33203125" customWidth="1"/>
    <col min="14090" max="14090" width="11.5546875" bestFit="1" customWidth="1"/>
    <col min="14091" max="14091" width="12.6640625" bestFit="1" customWidth="1"/>
    <col min="14092" max="14092" width="13.88671875" customWidth="1"/>
    <col min="14093" max="14093" width="11.5546875" bestFit="1" customWidth="1"/>
    <col min="14094" max="14094" width="12.6640625" bestFit="1" customWidth="1"/>
    <col min="14341" max="14341" width="13.44140625" customWidth="1"/>
    <col min="14342" max="14343" width="14" customWidth="1"/>
    <col min="14344" max="14344" width="12.6640625" customWidth="1"/>
    <col min="14345" max="14345" width="14.33203125" customWidth="1"/>
    <col min="14346" max="14346" width="11.5546875" bestFit="1" customWidth="1"/>
    <col min="14347" max="14347" width="12.6640625" bestFit="1" customWidth="1"/>
    <col min="14348" max="14348" width="13.88671875" customWidth="1"/>
    <col min="14349" max="14349" width="11.5546875" bestFit="1" customWidth="1"/>
    <col min="14350" max="14350" width="12.6640625" bestFit="1" customWidth="1"/>
    <col min="14597" max="14597" width="13.44140625" customWidth="1"/>
    <col min="14598" max="14599" width="14" customWidth="1"/>
    <col min="14600" max="14600" width="12.6640625" customWidth="1"/>
    <col min="14601" max="14601" width="14.33203125" customWidth="1"/>
    <col min="14602" max="14602" width="11.5546875" bestFit="1" customWidth="1"/>
    <col min="14603" max="14603" width="12.6640625" bestFit="1" customWidth="1"/>
    <col min="14604" max="14604" width="13.88671875" customWidth="1"/>
    <col min="14605" max="14605" width="11.5546875" bestFit="1" customWidth="1"/>
    <col min="14606" max="14606" width="12.6640625" bestFit="1" customWidth="1"/>
    <col min="14853" max="14853" width="13.44140625" customWidth="1"/>
    <col min="14854" max="14855" width="14" customWidth="1"/>
    <col min="14856" max="14856" width="12.6640625" customWidth="1"/>
    <col min="14857" max="14857" width="14.33203125" customWidth="1"/>
    <col min="14858" max="14858" width="11.5546875" bestFit="1" customWidth="1"/>
    <col min="14859" max="14859" width="12.6640625" bestFit="1" customWidth="1"/>
    <col min="14860" max="14860" width="13.88671875" customWidth="1"/>
    <col min="14861" max="14861" width="11.5546875" bestFit="1" customWidth="1"/>
    <col min="14862" max="14862" width="12.6640625" bestFit="1" customWidth="1"/>
    <col min="15109" max="15109" width="13.44140625" customWidth="1"/>
    <col min="15110" max="15111" width="14" customWidth="1"/>
    <col min="15112" max="15112" width="12.6640625" customWidth="1"/>
    <col min="15113" max="15113" width="14.33203125" customWidth="1"/>
    <col min="15114" max="15114" width="11.5546875" bestFit="1" customWidth="1"/>
    <col min="15115" max="15115" width="12.6640625" bestFit="1" customWidth="1"/>
    <col min="15116" max="15116" width="13.88671875" customWidth="1"/>
    <col min="15117" max="15117" width="11.5546875" bestFit="1" customWidth="1"/>
    <col min="15118" max="15118" width="12.6640625" bestFit="1" customWidth="1"/>
    <col min="15365" max="15365" width="13.44140625" customWidth="1"/>
    <col min="15366" max="15367" width="14" customWidth="1"/>
    <col min="15368" max="15368" width="12.6640625" customWidth="1"/>
    <col min="15369" max="15369" width="14.33203125" customWidth="1"/>
    <col min="15370" max="15370" width="11.5546875" bestFit="1" customWidth="1"/>
    <col min="15371" max="15371" width="12.6640625" bestFit="1" customWidth="1"/>
    <col min="15372" max="15372" width="13.88671875" customWidth="1"/>
    <col min="15373" max="15373" width="11.5546875" bestFit="1" customWidth="1"/>
    <col min="15374" max="15374" width="12.6640625" bestFit="1" customWidth="1"/>
    <col min="15621" max="15621" width="13.44140625" customWidth="1"/>
    <col min="15622" max="15623" width="14" customWidth="1"/>
    <col min="15624" max="15624" width="12.6640625" customWidth="1"/>
    <col min="15625" max="15625" width="14.33203125" customWidth="1"/>
    <col min="15626" max="15626" width="11.5546875" bestFit="1" customWidth="1"/>
    <col min="15627" max="15627" width="12.6640625" bestFit="1" customWidth="1"/>
    <col min="15628" max="15628" width="13.88671875" customWidth="1"/>
    <col min="15629" max="15629" width="11.5546875" bestFit="1" customWidth="1"/>
    <col min="15630" max="15630" width="12.6640625" bestFit="1" customWidth="1"/>
    <col min="15877" max="15877" width="13.44140625" customWidth="1"/>
    <col min="15878" max="15879" width="14" customWidth="1"/>
    <col min="15880" max="15880" width="12.6640625" customWidth="1"/>
    <col min="15881" max="15881" width="14.33203125" customWidth="1"/>
    <col min="15882" max="15882" width="11.5546875" bestFit="1" customWidth="1"/>
    <col min="15883" max="15883" width="12.6640625" bestFit="1" customWidth="1"/>
    <col min="15884" max="15884" width="13.88671875" customWidth="1"/>
    <col min="15885" max="15885" width="11.5546875" bestFit="1" customWidth="1"/>
    <col min="15886" max="15886" width="12.6640625" bestFit="1" customWidth="1"/>
    <col min="16133" max="16133" width="13.44140625" customWidth="1"/>
    <col min="16134" max="16135" width="14" customWidth="1"/>
    <col min="16136" max="16136" width="12.6640625" customWidth="1"/>
    <col min="16137" max="16137" width="14.33203125" customWidth="1"/>
    <col min="16138" max="16138" width="11.5546875" bestFit="1" customWidth="1"/>
    <col min="16139" max="16139" width="12.6640625" bestFit="1" customWidth="1"/>
    <col min="16140" max="16140" width="13.88671875" customWidth="1"/>
    <col min="16141" max="16141" width="11.5546875" bestFit="1" customWidth="1"/>
    <col min="16142" max="16142" width="12.6640625" bestFit="1" customWidth="1"/>
  </cols>
  <sheetData>
    <row r="1" spans="1:24" x14ac:dyDescent="0.25">
      <c r="A1" t="s">
        <v>1</v>
      </c>
      <c r="B1" t="s">
        <v>2</v>
      </c>
      <c r="C1" t="s">
        <v>0</v>
      </c>
      <c r="D1" t="s">
        <v>56</v>
      </c>
      <c r="E1" s="8" t="s">
        <v>57</v>
      </c>
      <c r="F1" s="8" t="s">
        <v>58</v>
      </c>
      <c r="G1" s="8" t="s">
        <v>59</v>
      </c>
      <c r="H1" s="9" t="s">
        <v>150</v>
      </c>
      <c r="I1" s="9" t="s">
        <v>149</v>
      </c>
      <c r="J1" s="8" t="s">
        <v>60</v>
      </c>
      <c r="K1" s="8" t="s">
        <v>61</v>
      </c>
      <c r="L1" s="8" t="s">
        <v>62</v>
      </c>
      <c r="M1" s="8" t="s">
        <v>203</v>
      </c>
      <c r="N1" s="8" t="s">
        <v>63</v>
      </c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25">
      <c r="A2">
        <v>1</v>
      </c>
      <c r="B2" t="s">
        <v>64</v>
      </c>
      <c r="C2" t="s">
        <v>26</v>
      </c>
      <c r="D2">
        <v>2021</v>
      </c>
      <c r="E2" s="8">
        <v>218439310</v>
      </c>
      <c r="F2" s="8">
        <v>218439310</v>
      </c>
      <c r="G2" s="8">
        <v>230342188</v>
      </c>
      <c r="H2" s="8">
        <v>11902878</v>
      </c>
      <c r="I2" s="8">
        <f>G2-H2</f>
        <v>218439310</v>
      </c>
      <c r="J2" s="8">
        <v>105.44905493429731</v>
      </c>
      <c r="K2" s="8">
        <f>F2-G2</f>
        <v>-11902878</v>
      </c>
      <c r="L2" s="8">
        <v>0</v>
      </c>
      <c r="M2" s="8">
        <v>0</v>
      </c>
      <c r="N2" s="8">
        <v>19166723</v>
      </c>
    </row>
    <row r="3" spans="1:24" x14ac:dyDescent="0.25">
      <c r="A3">
        <v>2</v>
      </c>
      <c r="B3" t="s">
        <v>65</v>
      </c>
      <c r="C3" t="s">
        <v>66</v>
      </c>
      <c r="D3">
        <v>2021</v>
      </c>
      <c r="E3" s="8">
        <v>7318227555</v>
      </c>
      <c r="F3" s="8">
        <v>7318227555</v>
      </c>
      <c r="G3" s="8">
        <f>7894830663-576603108</f>
        <v>7318227555</v>
      </c>
      <c r="H3" s="8">
        <v>0</v>
      </c>
      <c r="I3" s="8">
        <f t="shared" ref="I3:I15" si="0">G3-H3</f>
        <v>7318227555</v>
      </c>
      <c r="J3" s="8">
        <v>107.87899943895637</v>
      </c>
      <c r="K3" s="8">
        <f t="shared" ref="K3:K15" si="1">F3-G3</f>
        <v>0</v>
      </c>
      <c r="L3" s="8">
        <v>0</v>
      </c>
      <c r="M3" s="8">
        <v>0</v>
      </c>
      <c r="N3" s="8">
        <v>609852299</v>
      </c>
    </row>
    <row r="4" spans="1:24" x14ac:dyDescent="0.25">
      <c r="A4">
        <v>3</v>
      </c>
      <c r="B4" t="s">
        <v>67</v>
      </c>
      <c r="C4" t="s">
        <v>68</v>
      </c>
      <c r="D4">
        <v>2021</v>
      </c>
      <c r="E4" s="8">
        <v>3975813089</v>
      </c>
      <c r="F4" s="8">
        <v>6237416187</v>
      </c>
      <c r="G4" s="8">
        <f>6550193059-237500001-237499989</f>
        <v>6075193069</v>
      </c>
      <c r="H4" s="8">
        <v>0</v>
      </c>
      <c r="I4" s="8">
        <f t="shared" si="0"/>
        <v>6075193069</v>
      </c>
      <c r="J4" s="8">
        <v>105.01452624969757</v>
      </c>
      <c r="K4" s="8">
        <f t="shared" si="1"/>
        <v>162223118</v>
      </c>
      <c r="L4" s="8">
        <v>2261603098</v>
      </c>
      <c r="M4" s="8">
        <v>0</v>
      </c>
      <c r="N4" s="8">
        <v>2491076631</v>
      </c>
    </row>
    <row r="5" spans="1:24" x14ac:dyDescent="0.25">
      <c r="A5">
        <v>4</v>
      </c>
      <c r="B5" t="s">
        <v>69</v>
      </c>
      <c r="C5" t="s">
        <v>70</v>
      </c>
      <c r="D5">
        <v>2021</v>
      </c>
      <c r="E5" s="8">
        <v>7240985</v>
      </c>
      <c r="F5" s="8">
        <v>7240985</v>
      </c>
      <c r="G5" s="8">
        <v>8290226</v>
      </c>
      <c r="H5" s="8">
        <v>1049241</v>
      </c>
      <c r="I5" s="8">
        <f t="shared" si="0"/>
        <v>7240985</v>
      </c>
      <c r="J5" s="8">
        <v>114.49030760317829</v>
      </c>
      <c r="K5" s="8">
        <f t="shared" si="1"/>
        <v>-1049241</v>
      </c>
      <c r="L5" s="8">
        <v>0</v>
      </c>
      <c r="M5" s="8">
        <v>0</v>
      </c>
      <c r="N5" s="8">
        <v>674716</v>
      </c>
    </row>
    <row r="6" spans="1:24" x14ac:dyDescent="0.25">
      <c r="A6">
        <v>5</v>
      </c>
      <c r="B6" t="s">
        <v>71</v>
      </c>
      <c r="C6" t="s">
        <v>55</v>
      </c>
      <c r="D6">
        <v>2021</v>
      </c>
      <c r="E6" s="8">
        <v>36050000</v>
      </c>
      <c r="F6" s="8">
        <v>36050000</v>
      </c>
      <c r="G6" s="8">
        <v>49555279</v>
      </c>
      <c r="H6" s="8">
        <v>13505279</v>
      </c>
      <c r="I6" s="8">
        <f t="shared" si="0"/>
        <v>36050000</v>
      </c>
      <c r="J6" s="8">
        <v>137.46263245492372</v>
      </c>
      <c r="K6" s="8">
        <f t="shared" si="1"/>
        <v>-13505279</v>
      </c>
      <c r="L6" s="8">
        <v>0</v>
      </c>
      <c r="M6" s="8">
        <v>0</v>
      </c>
      <c r="N6" s="8">
        <v>4317099</v>
      </c>
    </row>
    <row r="7" spans="1:24" x14ac:dyDescent="0.25">
      <c r="A7">
        <v>6</v>
      </c>
      <c r="B7" t="s">
        <v>72</v>
      </c>
      <c r="C7" t="s">
        <v>73</v>
      </c>
      <c r="D7">
        <v>2021</v>
      </c>
      <c r="E7" s="8">
        <v>721547795</v>
      </c>
      <c r="F7" s="8">
        <v>1655982473</v>
      </c>
      <c r="G7" s="8">
        <v>1655982473</v>
      </c>
      <c r="H7" s="8">
        <v>0</v>
      </c>
      <c r="I7" s="8">
        <f t="shared" si="0"/>
        <v>1655982473</v>
      </c>
      <c r="J7" s="8">
        <v>100</v>
      </c>
      <c r="K7" s="8">
        <f t="shared" si="1"/>
        <v>0</v>
      </c>
      <c r="L7" s="8">
        <v>934434678</v>
      </c>
      <c r="M7" s="8">
        <v>0</v>
      </c>
      <c r="N7" s="8">
        <v>0</v>
      </c>
    </row>
    <row r="8" spans="1:24" x14ac:dyDescent="0.25">
      <c r="A8">
        <v>7</v>
      </c>
      <c r="B8" t="s">
        <v>74</v>
      </c>
      <c r="C8" t="s">
        <v>75</v>
      </c>
      <c r="D8">
        <v>2021</v>
      </c>
      <c r="E8" s="8">
        <v>308919121</v>
      </c>
      <c r="F8" s="8">
        <v>310225288</v>
      </c>
      <c r="G8" s="8">
        <v>310225288</v>
      </c>
      <c r="H8" s="8">
        <v>0</v>
      </c>
      <c r="I8" s="8">
        <f t="shared" si="0"/>
        <v>310225288</v>
      </c>
      <c r="J8" s="8">
        <v>100</v>
      </c>
      <c r="K8" s="8">
        <f t="shared" si="1"/>
        <v>0</v>
      </c>
      <c r="L8" s="8">
        <v>1306167</v>
      </c>
      <c r="M8" s="8">
        <v>0</v>
      </c>
      <c r="N8" s="8">
        <v>0</v>
      </c>
    </row>
    <row r="9" spans="1:24" x14ac:dyDescent="0.25">
      <c r="A9">
        <v>8</v>
      </c>
      <c r="B9" t="s">
        <v>76</v>
      </c>
      <c r="C9" t="s">
        <v>77</v>
      </c>
      <c r="D9">
        <v>2021</v>
      </c>
      <c r="E9" s="8">
        <v>18916925</v>
      </c>
      <c r="F9" s="8">
        <v>18916925</v>
      </c>
      <c r="G9" s="8">
        <v>10848511</v>
      </c>
      <c r="H9" s="8">
        <v>0</v>
      </c>
      <c r="I9" s="8">
        <f t="shared" si="0"/>
        <v>10848511</v>
      </c>
      <c r="J9" s="8">
        <v>57.348173659302454</v>
      </c>
      <c r="K9" s="8">
        <f t="shared" si="1"/>
        <v>8068414</v>
      </c>
      <c r="L9" s="8">
        <v>0</v>
      </c>
      <c r="M9" s="8">
        <v>0</v>
      </c>
      <c r="N9" s="8">
        <v>999050</v>
      </c>
    </row>
    <row r="10" spans="1:24" x14ac:dyDescent="0.25">
      <c r="A10">
        <v>9</v>
      </c>
      <c r="B10" t="s">
        <v>78</v>
      </c>
      <c r="C10" t="s">
        <v>79</v>
      </c>
      <c r="D10">
        <v>2021</v>
      </c>
      <c r="E10" s="8">
        <v>1928324822</v>
      </c>
      <c r="F10" s="8">
        <v>1226449930</v>
      </c>
      <c r="G10" s="8">
        <v>1226449930</v>
      </c>
      <c r="H10" s="8">
        <v>0</v>
      </c>
      <c r="I10" s="8">
        <f t="shared" si="0"/>
        <v>1226449930</v>
      </c>
      <c r="J10" s="8">
        <v>100</v>
      </c>
      <c r="K10" s="8">
        <f t="shared" si="1"/>
        <v>0</v>
      </c>
      <c r="L10" s="8">
        <v>0</v>
      </c>
      <c r="M10" s="8">
        <v>701874892</v>
      </c>
      <c r="N10" s="8">
        <v>0</v>
      </c>
    </row>
    <row r="11" spans="1:24" ht="13.8" x14ac:dyDescent="0.25">
      <c r="A11">
        <v>12</v>
      </c>
      <c r="B11" t="s">
        <v>191</v>
      </c>
      <c r="C11" s="17" t="s">
        <v>216</v>
      </c>
      <c r="D11">
        <v>2021</v>
      </c>
      <c r="E11" s="8">
        <v>0</v>
      </c>
      <c r="F11" s="8">
        <v>25000000</v>
      </c>
      <c r="G11" s="8">
        <v>24750000</v>
      </c>
      <c r="H11" s="8">
        <v>0</v>
      </c>
      <c r="I11" s="8">
        <f t="shared" si="0"/>
        <v>24750000</v>
      </c>
      <c r="J11" s="8">
        <v>99</v>
      </c>
      <c r="K11" s="8">
        <f t="shared" si="1"/>
        <v>250000</v>
      </c>
      <c r="L11" s="8">
        <v>25000000</v>
      </c>
      <c r="M11" s="8">
        <v>0</v>
      </c>
      <c r="N11" s="8">
        <v>0</v>
      </c>
    </row>
    <row r="12" spans="1:24" ht="13.8" x14ac:dyDescent="0.25">
      <c r="A12">
        <v>13</v>
      </c>
      <c r="B12" t="s">
        <v>192</v>
      </c>
      <c r="C12" s="17" t="s">
        <v>193</v>
      </c>
      <c r="D12">
        <v>2021</v>
      </c>
      <c r="E12" s="8">
        <v>0</v>
      </c>
      <c r="F12" s="8">
        <v>50000000</v>
      </c>
      <c r="G12" s="8">
        <v>49500000</v>
      </c>
      <c r="H12" s="8">
        <v>0</v>
      </c>
      <c r="I12" s="8">
        <f t="shared" si="0"/>
        <v>49500000</v>
      </c>
      <c r="J12" s="8">
        <v>99</v>
      </c>
      <c r="K12" s="8">
        <f t="shared" si="1"/>
        <v>500000</v>
      </c>
      <c r="L12" s="8">
        <v>50000000</v>
      </c>
      <c r="M12" s="8">
        <v>0</v>
      </c>
      <c r="N12" s="8">
        <v>0</v>
      </c>
    </row>
    <row r="13" spans="1:24" x14ac:dyDescent="0.25">
      <c r="A13">
        <v>14</v>
      </c>
      <c r="B13" t="s">
        <v>211</v>
      </c>
      <c r="C13" t="s">
        <v>212</v>
      </c>
      <c r="D13">
        <v>2021</v>
      </c>
      <c r="E13" s="8">
        <v>0</v>
      </c>
      <c r="F13" s="8">
        <v>1500000000</v>
      </c>
      <c r="G13" s="8">
        <v>1500000000</v>
      </c>
      <c r="H13" s="8">
        <v>0</v>
      </c>
      <c r="I13" s="8">
        <f t="shared" si="0"/>
        <v>1500000000</v>
      </c>
      <c r="J13" s="8">
        <v>100</v>
      </c>
      <c r="K13" s="8">
        <f t="shared" si="1"/>
        <v>0</v>
      </c>
      <c r="L13" s="8">
        <v>1500000000</v>
      </c>
      <c r="M13" s="8">
        <v>0</v>
      </c>
      <c r="N13" s="8">
        <v>0</v>
      </c>
    </row>
    <row r="14" spans="1:24" x14ac:dyDescent="0.25">
      <c r="A14">
        <v>10</v>
      </c>
      <c r="B14" t="s">
        <v>187</v>
      </c>
      <c r="C14" t="s">
        <v>183</v>
      </c>
      <c r="D14">
        <v>2021</v>
      </c>
      <c r="E14" s="8">
        <v>0</v>
      </c>
      <c r="F14" s="8">
        <v>5025085835</v>
      </c>
      <c r="G14" s="8">
        <v>5025085835</v>
      </c>
      <c r="H14" s="8">
        <v>0</v>
      </c>
      <c r="I14" s="8">
        <f t="shared" si="0"/>
        <v>5025085835</v>
      </c>
      <c r="J14" s="8">
        <v>100</v>
      </c>
      <c r="K14" s="8">
        <f t="shared" si="1"/>
        <v>0</v>
      </c>
      <c r="L14" s="8">
        <v>5025085835</v>
      </c>
      <c r="M14" s="8">
        <v>0</v>
      </c>
      <c r="N14" s="8">
        <v>0</v>
      </c>
    </row>
    <row r="15" spans="1:24" x14ac:dyDescent="0.25">
      <c r="A15">
        <v>11</v>
      </c>
      <c r="B15" t="s">
        <v>188</v>
      </c>
      <c r="C15" t="s">
        <v>183</v>
      </c>
      <c r="D15">
        <v>2021</v>
      </c>
      <c r="E15" s="8">
        <v>0</v>
      </c>
      <c r="F15" s="8">
        <v>1321777205</v>
      </c>
      <c r="G15" s="8">
        <v>1321777205</v>
      </c>
      <c r="H15" s="8">
        <v>0</v>
      </c>
      <c r="I15" s="8">
        <f t="shared" si="0"/>
        <v>1321777205</v>
      </c>
      <c r="J15" s="8">
        <v>100</v>
      </c>
      <c r="K15" s="8">
        <f t="shared" si="1"/>
        <v>0</v>
      </c>
      <c r="L15" s="8">
        <v>1321777205</v>
      </c>
      <c r="M15" s="8">
        <v>0</v>
      </c>
      <c r="N15" s="8">
        <v>0</v>
      </c>
    </row>
    <row r="17" spans="5:14" x14ac:dyDescent="0.25">
      <c r="E17" s="225">
        <f>SUM(E2:E16)</f>
        <v>14533479602</v>
      </c>
      <c r="F17" s="225">
        <f t="shared" ref="F17:N17" si="2">SUM(F2:F16)</f>
        <v>24950811693</v>
      </c>
      <c r="G17" s="225">
        <f t="shared" si="2"/>
        <v>24806227559</v>
      </c>
      <c r="H17" s="225">
        <f t="shared" si="2"/>
        <v>26457398</v>
      </c>
      <c r="I17" s="225">
        <f t="shared" si="2"/>
        <v>24779770161</v>
      </c>
      <c r="J17" s="225">
        <f t="shared" si="2"/>
        <v>1425.6436943403555</v>
      </c>
      <c r="K17" s="225">
        <f t="shared" si="2"/>
        <v>144584134</v>
      </c>
      <c r="L17" s="225">
        <f t="shared" si="2"/>
        <v>11119206983</v>
      </c>
      <c r="M17" s="225">
        <f t="shared" si="2"/>
        <v>701874892</v>
      </c>
      <c r="N17" s="225">
        <f t="shared" si="2"/>
        <v>3126086518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V31"/>
  <sheetViews>
    <sheetView topLeftCell="L1" zoomScale="110" zoomScaleNormal="110" zoomScaleSheetLayoutView="100" workbookViewId="0">
      <pane xSplit="3" ySplit="1" topLeftCell="O8" activePane="bottomRight" state="frozen"/>
      <selection activeCell="M15" sqref="M15"/>
      <selection pane="topRight" activeCell="M15" sqref="M15"/>
      <selection pane="bottomLeft" activeCell="M15" sqref="M15"/>
      <selection pane="bottomRight" activeCell="M15" sqref="M15"/>
    </sheetView>
  </sheetViews>
  <sheetFormatPr baseColWidth="10" defaultColWidth="11.44140625" defaultRowHeight="13.8" x14ac:dyDescent="0.25"/>
  <cols>
    <col min="1" max="1" width="10.6640625" style="18" hidden="1" customWidth="1"/>
    <col min="2" max="2" width="9.33203125" style="18" hidden="1" customWidth="1"/>
    <col min="3" max="9" width="5.109375" style="22" hidden="1" customWidth="1"/>
    <col min="10" max="10" width="21.88671875" style="18" hidden="1" customWidth="1"/>
    <col min="11" max="11" width="26" style="23" hidden="1" customWidth="1"/>
    <col min="12" max="12" width="26" style="23" customWidth="1"/>
    <col min="13" max="13" width="44.88671875" style="18" customWidth="1"/>
    <col min="14" max="14" width="16.88671875" style="24" customWidth="1"/>
    <col min="15" max="15" width="16.44140625" style="24" customWidth="1"/>
    <col min="16" max="16" width="15.44140625" style="24" customWidth="1"/>
    <col min="17" max="20" width="16.109375" style="24" customWidth="1"/>
    <col min="21" max="21" width="11.6640625" style="26" bestFit="1" customWidth="1"/>
    <col min="22" max="22" width="15" style="24" customWidth="1"/>
    <col min="23" max="16384" width="11.44140625" style="18"/>
  </cols>
  <sheetData>
    <row r="1" spans="1:22" s="19" customFormat="1" ht="41.4" x14ac:dyDescent="0.25">
      <c r="A1" s="12" t="s">
        <v>81</v>
      </c>
      <c r="B1" s="12" t="s">
        <v>82</v>
      </c>
      <c r="C1" s="13" t="s">
        <v>83</v>
      </c>
      <c r="D1" s="13" t="s">
        <v>83</v>
      </c>
      <c r="E1" s="13" t="s">
        <v>83</v>
      </c>
      <c r="F1" s="13" t="s">
        <v>83</v>
      </c>
      <c r="G1" s="13" t="s">
        <v>83</v>
      </c>
      <c r="H1" s="13" t="s">
        <v>83</v>
      </c>
      <c r="I1" s="13" t="s">
        <v>83</v>
      </c>
      <c r="J1" s="14" t="s">
        <v>84</v>
      </c>
      <c r="K1" s="14" t="s">
        <v>85</v>
      </c>
      <c r="L1" s="14" t="s">
        <v>2</v>
      </c>
      <c r="M1" s="12" t="s">
        <v>86</v>
      </c>
      <c r="N1" s="27" t="s">
        <v>14</v>
      </c>
      <c r="O1" s="28" t="s">
        <v>15</v>
      </c>
      <c r="P1" s="28" t="s">
        <v>16</v>
      </c>
      <c r="Q1" s="28" t="s">
        <v>17</v>
      </c>
      <c r="R1" s="28" t="s">
        <v>18</v>
      </c>
      <c r="S1" s="28" t="s">
        <v>19</v>
      </c>
      <c r="T1" s="28" t="s">
        <v>20</v>
      </c>
      <c r="U1" s="29" t="s">
        <v>21</v>
      </c>
      <c r="V1" s="28" t="s">
        <v>22</v>
      </c>
    </row>
    <row r="2" spans="1:22" s="78" customFormat="1" ht="30" customHeight="1" x14ac:dyDescent="0.25">
      <c r="A2" s="73"/>
      <c r="B2" s="73"/>
      <c r="C2" s="74">
        <v>1</v>
      </c>
      <c r="D2" s="74"/>
      <c r="E2" s="74"/>
      <c r="F2" s="74"/>
      <c r="G2" s="74"/>
      <c r="H2" s="74"/>
      <c r="I2" s="74"/>
      <c r="J2" s="75" t="s">
        <v>4</v>
      </c>
      <c r="K2" s="75" t="s">
        <v>34</v>
      </c>
      <c r="L2" s="75" t="s">
        <v>4</v>
      </c>
      <c r="M2" s="75" t="s">
        <v>87</v>
      </c>
      <c r="N2" s="76">
        <f t="shared" ref="N2:T2" si="0">N3+N22</f>
        <v>14533479602</v>
      </c>
      <c r="O2" s="76">
        <f t="shared" si="0"/>
        <v>11119206983</v>
      </c>
      <c r="P2" s="76">
        <f t="shared" si="0"/>
        <v>701874892</v>
      </c>
      <c r="Q2" s="76">
        <f t="shared" si="0"/>
        <v>24950811693</v>
      </c>
      <c r="R2" s="76">
        <f t="shared" si="0"/>
        <v>24779770161</v>
      </c>
      <c r="S2" s="76">
        <f t="shared" si="0"/>
        <v>3126086518</v>
      </c>
      <c r="T2" s="76">
        <f t="shared" si="0"/>
        <v>171041532</v>
      </c>
      <c r="U2" s="77">
        <f t="shared" ref="U2:U7" si="1">R2/Q2</f>
        <v>0.99314485099304461</v>
      </c>
      <c r="V2" s="76">
        <f>V3+V22</f>
        <v>26457398</v>
      </c>
    </row>
    <row r="3" spans="1:22" s="78" customFormat="1" ht="30" customHeight="1" x14ac:dyDescent="0.25">
      <c r="A3" s="73"/>
      <c r="B3" s="73"/>
      <c r="C3" s="74">
        <v>1</v>
      </c>
      <c r="D3" s="74">
        <v>1</v>
      </c>
      <c r="E3" s="74"/>
      <c r="F3" s="74"/>
      <c r="G3" s="74"/>
      <c r="H3" s="74"/>
      <c r="I3" s="74"/>
      <c r="J3" s="75" t="s">
        <v>23</v>
      </c>
      <c r="K3" s="75" t="s">
        <v>36</v>
      </c>
      <c r="L3" s="75" t="s">
        <v>130</v>
      </c>
      <c r="M3" s="75" t="s">
        <v>88</v>
      </c>
      <c r="N3" s="76">
        <f>N4</f>
        <v>14471271692</v>
      </c>
      <c r="O3" s="76">
        <f t="shared" ref="O3:V3" si="2">O4</f>
        <v>4772343943</v>
      </c>
      <c r="P3" s="76">
        <f t="shared" si="2"/>
        <v>701874892</v>
      </c>
      <c r="Q3" s="76">
        <f t="shared" si="2"/>
        <v>18541740743</v>
      </c>
      <c r="R3" s="76">
        <f t="shared" si="2"/>
        <v>18378767625</v>
      </c>
      <c r="S3" s="76">
        <f t="shared" si="2"/>
        <v>3120095653</v>
      </c>
      <c r="T3" s="76">
        <f t="shared" si="2"/>
        <v>162973118</v>
      </c>
      <c r="U3" s="77">
        <f t="shared" si="1"/>
        <v>0.99121047369505877</v>
      </c>
      <c r="V3" s="76">
        <f t="shared" si="2"/>
        <v>11902878</v>
      </c>
    </row>
    <row r="4" spans="1:22" s="78" customFormat="1" ht="30" customHeight="1" x14ac:dyDescent="0.25">
      <c r="A4" s="73"/>
      <c r="B4" s="73"/>
      <c r="C4" s="74">
        <v>1</v>
      </c>
      <c r="D4" s="74">
        <v>1</v>
      </c>
      <c r="E4" s="74" t="s">
        <v>6</v>
      </c>
      <c r="F4" s="74"/>
      <c r="G4" s="74"/>
      <c r="H4" s="74"/>
      <c r="I4" s="74"/>
      <c r="J4" s="75" t="s">
        <v>25</v>
      </c>
      <c r="K4" s="75" t="s">
        <v>37</v>
      </c>
      <c r="L4" s="75" t="s">
        <v>131</v>
      </c>
      <c r="M4" s="75" t="s">
        <v>38</v>
      </c>
      <c r="N4" s="76">
        <f>N5+N9</f>
        <v>14471271692</v>
      </c>
      <c r="O4" s="76">
        <f t="shared" ref="O4:V4" si="3">O5+O9</f>
        <v>4772343943</v>
      </c>
      <c r="P4" s="76">
        <f t="shared" si="3"/>
        <v>701874892</v>
      </c>
      <c r="Q4" s="76">
        <f t="shared" si="3"/>
        <v>18541740743</v>
      </c>
      <c r="R4" s="76">
        <f t="shared" si="3"/>
        <v>18378767625</v>
      </c>
      <c r="S4" s="76">
        <f t="shared" si="3"/>
        <v>3120095653</v>
      </c>
      <c r="T4" s="76">
        <f t="shared" si="3"/>
        <v>162973118</v>
      </c>
      <c r="U4" s="77">
        <f t="shared" si="1"/>
        <v>0.99121047369505877</v>
      </c>
      <c r="V4" s="76">
        <f t="shared" si="3"/>
        <v>11902878</v>
      </c>
    </row>
    <row r="5" spans="1:22" s="78" customFormat="1" ht="30" customHeight="1" x14ac:dyDescent="0.25">
      <c r="A5" s="73"/>
      <c r="B5" s="73"/>
      <c r="C5" s="74">
        <v>1</v>
      </c>
      <c r="D5" s="74">
        <v>1</v>
      </c>
      <c r="E5" s="74" t="s">
        <v>6</v>
      </c>
      <c r="F5" s="74" t="s">
        <v>10</v>
      </c>
      <c r="G5" s="74"/>
      <c r="H5" s="74"/>
      <c r="I5" s="74"/>
      <c r="J5" s="75" t="s">
        <v>28</v>
      </c>
      <c r="K5" s="75" t="s">
        <v>39</v>
      </c>
      <c r="L5" s="75" t="s">
        <v>132</v>
      </c>
      <c r="M5" s="75" t="s">
        <v>40</v>
      </c>
      <c r="N5" s="76">
        <f>N6</f>
        <v>218439310</v>
      </c>
      <c r="O5" s="76">
        <f t="shared" ref="O5:V6" si="4">O6</f>
        <v>0</v>
      </c>
      <c r="P5" s="76">
        <f t="shared" si="4"/>
        <v>0</v>
      </c>
      <c r="Q5" s="76">
        <f t="shared" si="4"/>
        <v>218439310</v>
      </c>
      <c r="R5" s="76">
        <f t="shared" si="4"/>
        <v>218439310</v>
      </c>
      <c r="S5" s="76">
        <f t="shared" si="4"/>
        <v>19166723</v>
      </c>
      <c r="T5" s="76">
        <f t="shared" si="4"/>
        <v>0</v>
      </c>
      <c r="U5" s="77">
        <f t="shared" si="1"/>
        <v>1</v>
      </c>
      <c r="V5" s="76">
        <f t="shared" si="4"/>
        <v>11902878</v>
      </c>
    </row>
    <row r="6" spans="1:22" s="78" customFormat="1" ht="30" customHeight="1" x14ac:dyDescent="0.25">
      <c r="A6" s="73"/>
      <c r="B6" s="73"/>
      <c r="C6" s="74">
        <v>1</v>
      </c>
      <c r="D6" s="74">
        <v>1</v>
      </c>
      <c r="E6" s="74" t="s">
        <v>6</v>
      </c>
      <c r="F6" s="74" t="s">
        <v>10</v>
      </c>
      <c r="G6" s="74" t="s">
        <v>9</v>
      </c>
      <c r="H6" s="74"/>
      <c r="I6" s="74"/>
      <c r="J6" s="75" t="s">
        <v>89</v>
      </c>
      <c r="K6" s="75" t="s">
        <v>90</v>
      </c>
      <c r="L6" s="75" t="s">
        <v>133</v>
      </c>
      <c r="M6" s="75" t="s">
        <v>91</v>
      </c>
      <c r="N6" s="76">
        <f>N7</f>
        <v>218439310</v>
      </c>
      <c r="O6" s="76">
        <f t="shared" si="4"/>
        <v>0</v>
      </c>
      <c r="P6" s="76">
        <f t="shared" si="4"/>
        <v>0</v>
      </c>
      <c r="Q6" s="76">
        <f t="shared" si="4"/>
        <v>218439310</v>
      </c>
      <c r="R6" s="76">
        <f t="shared" si="4"/>
        <v>218439310</v>
      </c>
      <c r="S6" s="76">
        <f t="shared" si="4"/>
        <v>19166723</v>
      </c>
      <c r="T6" s="76">
        <f t="shared" si="4"/>
        <v>0</v>
      </c>
      <c r="U6" s="77">
        <f t="shared" si="1"/>
        <v>1</v>
      </c>
      <c r="V6" s="76">
        <f t="shared" si="4"/>
        <v>11902878</v>
      </c>
    </row>
    <row r="7" spans="1:22" s="78" customFormat="1" ht="30" customHeight="1" x14ac:dyDescent="0.25">
      <c r="A7" s="73"/>
      <c r="B7" s="73"/>
      <c r="C7" s="74">
        <v>1</v>
      </c>
      <c r="D7" s="74">
        <v>1</v>
      </c>
      <c r="E7" s="74" t="s">
        <v>6</v>
      </c>
      <c r="F7" s="74" t="s">
        <v>10</v>
      </c>
      <c r="G7" s="74" t="s">
        <v>9</v>
      </c>
      <c r="H7" s="74" t="s">
        <v>8</v>
      </c>
      <c r="I7" s="74"/>
      <c r="J7" s="75" t="s">
        <v>92</v>
      </c>
      <c r="K7" s="75" t="s">
        <v>41</v>
      </c>
      <c r="L7" s="75" t="s">
        <v>134</v>
      </c>
      <c r="M7" s="75" t="s">
        <v>93</v>
      </c>
      <c r="N7" s="76">
        <f>SUM(N8)</f>
        <v>218439310</v>
      </c>
      <c r="O7" s="76">
        <f t="shared" ref="O7:V7" si="5">SUM(O8)</f>
        <v>0</v>
      </c>
      <c r="P7" s="76">
        <f t="shared" si="5"/>
        <v>0</v>
      </c>
      <c r="Q7" s="76">
        <f t="shared" si="5"/>
        <v>218439310</v>
      </c>
      <c r="R7" s="76">
        <f t="shared" si="5"/>
        <v>218439310</v>
      </c>
      <c r="S7" s="76">
        <f t="shared" si="5"/>
        <v>19166723</v>
      </c>
      <c r="T7" s="76">
        <f t="shared" si="5"/>
        <v>0</v>
      </c>
      <c r="U7" s="77">
        <f t="shared" si="1"/>
        <v>1</v>
      </c>
      <c r="V7" s="76">
        <f t="shared" si="5"/>
        <v>11902878</v>
      </c>
    </row>
    <row r="8" spans="1:22" s="20" customFormat="1" ht="30" customHeight="1" x14ac:dyDescent="0.25">
      <c r="A8" s="21" t="s">
        <v>94</v>
      </c>
      <c r="B8" s="15" t="s">
        <v>126</v>
      </c>
      <c r="C8" s="16">
        <v>1</v>
      </c>
      <c r="D8" s="16">
        <v>1</v>
      </c>
      <c r="E8" s="16" t="s">
        <v>6</v>
      </c>
      <c r="F8" s="16" t="s">
        <v>10</v>
      </c>
      <c r="G8" s="16" t="s">
        <v>9</v>
      </c>
      <c r="H8" s="16" t="s">
        <v>8</v>
      </c>
      <c r="I8" s="16" t="s">
        <v>5</v>
      </c>
      <c r="J8" s="17" t="s">
        <v>95</v>
      </c>
      <c r="K8" s="17" t="s">
        <v>96</v>
      </c>
      <c r="L8" s="17" t="s">
        <v>64</v>
      </c>
      <c r="M8" s="17" t="s">
        <v>26</v>
      </c>
      <c r="N8" s="30">
        <f>SUMIFS(ingresos!$E:$E,ingresos!$C:$C,EJEC_ICPA!$M8,ingresos!$B:$B,EJEC_ICPA!$L8)</f>
        <v>218439310</v>
      </c>
      <c r="O8" s="30">
        <f>SUMIFS(ingresos!$L:$L,ingresos!$C:$C,EJEC_ICPA!$M8,ingresos!$B:$B,EJEC_ICPA!$L8)</f>
        <v>0</v>
      </c>
      <c r="P8" s="30">
        <f>SUMIFS(ingresos!$M:$M,ingresos!$C:$C,EJEC_ICPA!$M8,ingresos!$B:$B,EJEC_ICPA!$L8)</f>
        <v>0</v>
      </c>
      <c r="Q8" s="30">
        <f>N8+O8-P8</f>
        <v>218439310</v>
      </c>
      <c r="R8" s="30">
        <f>SUMIFS(ingresos!$I:$I,ingresos!$C:$C,EJEC_ICPA!$M8,ingresos!$B:$B,EJEC_ICPA!$L8)</f>
        <v>218439310</v>
      </c>
      <c r="S8" s="30">
        <f>SUMIFS(ingresos!$N:$N,ingresos!$C:$C,EJEC_ICPA!$M8,ingresos!$B:$B,EJEC_ICPA!$L8)</f>
        <v>19166723</v>
      </c>
      <c r="T8" s="30">
        <f>Q8-R8</f>
        <v>0</v>
      </c>
      <c r="U8" s="31">
        <f>R8/Q8</f>
        <v>1</v>
      </c>
      <c r="V8" s="30">
        <f>SUMIFS(ingresos!$H:$H,ingresos!$C:$C,EJEC_ICPA!$M8,ingresos!$B:$B,EJEC_ICPA!$L8)</f>
        <v>11902878</v>
      </c>
    </row>
    <row r="9" spans="1:22" s="78" customFormat="1" ht="30" customHeight="1" x14ac:dyDescent="0.25">
      <c r="A9" s="73"/>
      <c r="B9" s="73"/>
      <c r="C9" s="74" t="s">
        <v>4</v>
      </c>
      <c r="D9" s="74" t="s">
        <v>4</v>
      </c>
      <c r="E9" s="74" t="s">
        <v>6</v>
      </c>
      <c r="F9" s="74" t="s">
        <v>97</v>
      </c>
      <c r="G9" s="74"/>
      <c r="H9" s="74"/>
      <c r="I9" s="74"/>
      <c r="J9" s="75" t="s">
        <v>98</v>
      </c>
      <c r="K9" s="75" t="s">
        <v>42</v>
      </c>
      <c r="L9" s="75" t="s">
        <v>135</v>
      </c>
      <c r="M9" s="75" t="s">
        <v>43</v>
      </c>
      <c r="N9" s="76">
        <f t="shared" ref="N9:T9" si="6">N10+N19</f>
        <v>14252832382</v>
      </c>
      <c r="O9" s="76">
        <f t="shared" si="6"/>
        <v>4772343943</v>
      </c>
      <c r="P9" s="76">
        <f t="shared" si="6"/>
        <v>701874892</v>
      </c>
      <c r="Q9" s="76">
        <f t="shared" si="6"/>
        <v>18323301433</v>
      </c>
      <c r="R9" s="76">
        <f t="shared" si="6"/>
        <v>18160328315</v>
      </c>
      <c r="S9" s="76">
        <f t="shared" si="6"/>
        <v>3100928930</v>
      </c>
      <c r="T9" s="76">
        <f t="shared" si="6"/>
        <v>162973118</v>
      </c>
      <c r="U9" s="77">
        <f t="shared" ref="U9:U29" si="7">R9/Q9</f>
        <v>0.99110569028207507</v>
      </c>
      <c r="V9" s="76">
        <f>V10+V19</f>
        <v>0</v>
      </c>
    </row>
    <row r="10" spans="1:22" s="78" customFormat="1" ht="30" customHeight="1" x14ac:dyDescent="0.25">
      <c r="A10" s="73"/>
      <c r="B10" s="73"/>
      <c r="C10" s="74" t="s">
        <v>4</v>
      </c>
      <c r="D10" s="74" t="s">
        <v>4</v>
      </c>
      <c r="E10" s="74" t="s">
        <v>6</v>
      </c>
      <c r="F10" s="74" t="s">
        <v>97</v>
      </c>
      <c r="G10" s="74" t="s">
        <v>99</v>
      </c>
      <c r="H10" s="74"/>
      <c r="I10" s="74"/>
      <c r="J10" s="75" t="s">
        <v>100</v>
      </c>
      <c r="K10" s="75" t="s">
        <v>44</v>
      </c>
      <c r="L10" s="75" t="s">
        <v>136</v>
      </c>
      <c r="M10" s="75" t="s">
        <v>45</v>
      </c>
      <c r="N10" s="76">
        <f>N11</f>
        <v>13943913261</v>
      </c>
      <c r="O10" s="76">
        <f t="shared" ref="O10:V10" si="8">O11</f>
        <v>4771037776</v>
      </c>
      <c r="P10" s="76">
        <f t="shared" si="8"/>
        <v>701874892</v>
      </c>
      <c r="Q10" s="76">
        <f t="shared" si="8"/>
        <v>18013076145</v>
      </c>
      <c r="R10" s="76">
        <f t="shared" si="8"/>
        <v>17850103027</v>
      </c>
      <c r="S10" s="76">
        <f t="shared" si="8"/>
        <v>3100928930</v>
      </c>
      <c r="T10" s="76">
        <f t="shared" si="8"/>
        <v>162973118</v>
      </c>
      <c r="U10" s="77">
        <f t="shared" si="7"/>
        <v>0.99095251046028376</v>
      </c>
      <c r="V10" s="76">
        <f t="shared" si="8"/>
        <v>0</v>
      </c>
    </row>
    <row r="11" spans="1:22" s="78" customFormat="1" ht="30" customHeight="1" x14ac:dyDescent="0.25">
      <c r="A11" s="73"/>
      <c r="B11" s="73"/>
      <c r="C11" s="74" t="s">
        <v>4</v>
      </c>
      <c r="D11" s="74" t="s">
        <v>4</v>
      </c>
      <c r="E11" s="74" t="s">
        <v>6</v>
      </c>
      <c r="F11" s="74" t="s">
        <v>97</v>
      </c>
      <c r="G11" s="74" t="s">
        <v>99</v>
      </c>
      <c r="H11" s="74" t="s">
        <v>97</v>
      </c>
      <c r="I11" s="74"/>
      <c r="J11" s="75" t="s">
        <v>101</v>
      </c>
      <c r="K11" s="75" t="s">
        <v>46</v>
      </c>
      <c r="L11" s="75" t="s">
        <v>137</v>
      </c>
      <c r="M11" s="75" t="s">
        <v>102</v>
      </c>
      <c r="N11" s="76">
        <f t="shared" ref="N11:T11" si="9">SUM(N12:N18)</f>
        <v>13943913261</v>
      </c>
      <c r="O11" s="76">
        <f t="shared" si="9"/>
        <v>4771037776</v>
      </c>
      <c r="P11" s="76">
        <f t="shared" si="9"/>
        <v>701874892</v>
      </c>
      <c r="Q11" s="76">
        <f t="shared" si="9"/>
        <v>18013076145</v>
      </c>
      <c r="R11" s="76">
        <f t="shared" si="9"/>
        <v>17850103027</v>
      </c>
      <c r="S11" s="76">
        <f t="shared" si="9"/>
        <v>3100928930</v>
      </c>
      <c r="T11" s="76">
        <f t="shared" si="9"/>
        <v>162973118</v>
      </c>
      <c r="U11" s="77">
        <f>R11/Q11</f>
        <v>0.99095251046028376</v>
      </c>
      <c r="V11" s="76">
        <f>SUM(V12:V18)</f>
        <v>0</v>
      </c>
    </row>
    <row r="12" spans="1:22" s="20" customFormat="1" ht="30" customHeight="1" x14ac:dyDescent="0.25">
      <c r="A12" s="21" t="s">
        <v>94</v>
      </c>
      <c r="B12" s="15" t="s">
        <v>126</v>
      </c>
      <c r="C12" s="16" t="s">
        <v>4</v>
      </c>
      <c r="D12" s="16" t="s">
        <v>4</v>
      </c>
      <c r="E12" s="16" t="s">
        <v>6</v>
      </c>
      <c r="F12" s="16" t="s">
        <v>97</v>
      </c>
      <c r="G12" s="16" t="s">
        <v>99</v>
      </c>
      <c r="H12" s="16" t="s">
        <v>97</v>
      </c>
      <c r="I12" s="16" t="s">
        <v>5</v>
      </c>
      <c r="J12" s="17" t="s">
        <v>103</v>
      </c>
      <c r="K12" s="17" t="s">
        <v>104</v>
      </c>
      <c r="L12" s="17" t="s">
        <v>65</v>
      </c>
      <c r="M12" s="17" t="s">
        <v>66</v>
      </c>
      <c r="N12" s="30">
        <f>SUMIFS(ingresos!$E:$E,ingresos!$C:$C,EJEC_ICPA!$M12,ingresos!$B:$B,EJEC_ICPA!$L12)</f>
        <v>7318227555</v>
      </c>
      <c r="O12" s="30">
        <f>SUMIFS(ingresos!$L:$L,ingresos!$C:$C,EJEC_ICPA!$M12,ingresos!$B:$B,EJEC_ICPA!$L12)</f>
        <v>0</v>
      </c>
      <c r="P12" s="30">
        <f>SUMIFS(ingresos!$M:$M,ingresos!$C:$C,EJEC_ICPA!$M12,ingresos!$B:$B,EJEC_ICPA!$L12)</f>
        <v>0</v>
      </c>
      <c r="Q12" s="30">
        <f>N12+O12-P12</f>
        <v>7318227555</v>
      </c>
      <c r="R12" s="30">
        <f>SUMIFS(ingresos!$I:$I,ingresos!$C:$C,EJEC_ICPA!$M12,ingresos!$B:$B,EJEC_ICPA!$L12)</f>
        <v>7318227555</v>
      </c>
      <c r="S12" s="30">
        <f>SUMIFS(ingresos!$N:$N,ingresos!$C:$C,EJEC_ICPA!$M12,ingresos!$B:$B,EJEC_ICPA!$L12)</f>
        <v>609852299</v>
      </c>
      <c r="T12" s="30">
        <f t="shared" ref="T12:T28" si="10">Q12-R12</f>
        <v>0</v>
      </c>
      <c r="U12" s="31">
        <f t="shared" si="7"/>
        <v>1</v>
      </c>
      <c r="V12" s="30">
        <f>SUMIFS(ingresos!$H:$H,ingresos!$C:$C,EJEC_ICPA!$M12,ingresos!$B:$B,EJEC_ICPA!$L12)</f>
        <v>0</v>
      </c>
    </row>
    <row r="13" spans="1:22" s="20" customFormat="1" ht="30" customHeight="1" x14ac:dyDescent="0.25">
      <c r="A13" s="21" t="s">
        <v>94</v>
      </c>
      <c r="B13" s="15" t="s">
        <v>126</v>
      </c>
      <c r="C13" s="16" t="s">
        <v>4</v>
      </c>
      <c r="D13" s="16" t="s">
        <v>4</v>
      </c>
      <c r="E13" s="16" t="s">
        <v>6</v>
      </c>
      <c r="F13" s="16" t="s">
        <v>97</v>
      </c>
      <c r="G13" s="16" t="s">
        <v>99</v>
      </c>
      <c r="H13" s="16" t="s">
        <v>97</v>
      </c>
      <c r="I13" s="16" t="s">
        <v>6</v>
      </c>
      <c r="J13" s="17" t="s">
        <v>105</v>
      </c>
      <c r="K13" s="17" t="s">
        <v>106</v>
      </c>
      <c r="L13" s="17" t="s">
        <v>67</v>
      </c>
      <c r="M13" s="17" t="s">
        <v>68</v>
      </c>
      <c r="N13" s="30">
        <f>SUMIFS(ingresos!$E:$E,ingresos!$C:$C,EJEC_ICPA!$M13,ingresos!$B:$B,EJEC_ICPA!$L13)</f>
        <v>3975813089</v>
      </c>
      <c r="O13" s="30">
        <f>SUMIFS(ingresos!$L:$L,ingresos!$C:$C,EJEC_ICPA!$M13,ingresos!$B:$B,EJEC_ICPA!$L13)</f>
        <v>2261603098</v>
      </c>
      <c r="P13" s="30">
        <f>SUMIFS(ingresos!$M:$M,ingresos!$C:$C,EJEC_ICPA!$M13,ingresos!$B:$B,EJEC_ICPA!$L13)</f>
        <v>0</v>
      </c>
      <c r="Q13" s="30">
        <f>N13+O13-P13</f>
        <v>6237416187</v>
      </c>
      <c r="R13" s="30">
        <f>SUMIFS(ingresos!$I:$I,ingresos!$C:$C,EJEC_ICPA!$M13,ingresos!$B:$B,EJEC_ICPA!$L13)</f>
        <v>6075193069</v>
      </c>
      <c r="S13" s="30">
        <f>SUMIFS(ingresos!$N:$N,ingresos!$C:$C,EJEC_ICPA!$M13,ingresos!$B:$B,EJEC_ICPA!$L13)</f>
        <v>2491076631</v>
      </c>
      <c r="T13" s="30">
        <f t="shared" si="10"/>
        <v>162223118</v>
      </c>
      <c r="U13" s="31">
        <f t="shared" si="7"/>
        <v>0.97399193622222857</v>
      </c>
      <c r="V13" s="30">
        <f>SUMIFS(ingresos!$H:$H,ingresos!$C:$C,EJEC_ICPA!$M13,ingresos!$B:$B,EJEC_ICPA!$L13)</f>
        <v>0</v>
      </c>
    </row>
    <row r="14" spans="1:22" s="20" customFormat="1" ht="30" customHeight="1" x14ac:dyDescent="0.3">
      <c r="A14" s="21"/>
      <c r="B14" s="15"/>
      <c r="C14" s="16"/>
      <c r="D14" s="16"/>
      <c r="E14" s="16"/>
      <c r="F14" s="16"/>
      <c r="G14" s="16"/>
      <c r="H14" s="16"/>
      <c r="I14" s="16"/>
      <c r="J14" s="17"/>
      <c r="K14" s="17"/>
      <c r="L14" s="214" t="s">
        <v>191</v>
      </c>
      <c r="M14" s="17" t="s">
        <v>216</v>
      </c>
      <c r="N14" s="30">
        <f>SUMIFS(ingresos!$E:$E,ingresos!$C:$C,EJEC_ICPA!$M14,ingresos!$B:$B,EJEC_ICPA!$L14)</f>
        <v>0</v>
      </c>
      <c r="O14" s="30">
        <f>SUMIFS(ingresos!$L:$L,ingresos!$C:$C,EJEC_ICPA!$M14,ingresos!$B:$B,EJEC_ICPA!$L14)</f>
        <v>25000000</v>
      </c>
      <c r="P14" s="30">
        <f>SUMIFS(ingresos!$M:$M,ingresos!$C:$C,EJEC_ICPA!$M14,ingresos!$B:$B,EJEC_ICPA!$L14)</f>
        <v>0</v>
      </c>
      <c r="Q14" s="30">
        <f t="shared" ref="Q14:Q15" si="11">N14+O14-P14</f>
        <v>25000000</v>
      </c>
      <c r="R14" s="30">
        <f>SUMIFS(ingresos!$I:$I,ingresos!$C:$C,EJEC_ICPA!$M14,ingresos!$B:$B,EJEC_ICPA!$L14)</f>
        <v>24750000</v>
      </c>
      <c r="S14" s="30">
        <f>SUMIFS(ingresos!$N:$N,ingresos!$C:$C,EJEC_ICPA!$M14,ingresos!$B:$B,EJEC_ICPA!$L14)</f>
        <v>0</v>
      </c>
      <c r="T14" s="30">
        <f t="shared" ref="T14:T15" si="12">Q14-R14</f>
        <v>250000</v>
      </c>
      <c r="U14" s="31">
        <f t="shared" si="7"/>
        <v>0.99</v>
      </c>
      <c r="V14" s="30">
        <f>SUMIFS(ingresos!$H:$H,ingresos!$C:$C,EJEC_ICPA!$M14,ingresos!$B:$B,EJEC_ICPA!$L14)</f>
        <v>0</v>
      </c>
    </row>
    <row r="15" spans="1:22" s="20" customFormat="1" ht="30" customHeight="1" x14ac:dyDescent="0.3">
      <c r="A15" s="21"/>
      <c r="B15" s="15"/>
      <c r="C15" s="16"/>
      <c r="D15" s="16"/>
      <c r="E15" s="16"/>
      <c r="F15" s="16"/>
      <c r="G15" s="16"/>
      <c r="H15" s="16"/>
      <c r="I15" s="16"/>
      <c r="J15" s="17"/>
      <c r="K15" s="17"/>
      <c r="L15" s="214" t="s">
        <v>192</v>
      </c>
      <c r="M15" s="17" t="s">
        <v>193</v>
      </c>
      <c r="N15" s="30">
        <f>SUMIFS(ingresos!$E:$E,ingresos!$C:$C,EJEC_ICPA!$M15,ingresos!$B:$B,EJEC_ICPA!$L15)</f>
        <v>0</v>
      </c>
      <c r="O15" s="30">
        <f>SUMIFS(ingresos!$L:$L,ingresos!$C:$C,EJEC_ICPA!$M15,ingresos!$B:$B,EJEC_ICPA!$L15)</f>
        <v>50000000</v>
      </c>
      <c r="P15" s="30">
        <f>SUMIFS(ingresos!$M:$M,ingresos!$C:$C,EJEC_ICPA!$M15,ingresos!$B:$B,EJEC_ICPA!$L15)</f>
        <v>0</v>
      </c>
      <c r="Q15" s="30">
        <f t="shared" si="11"/>
        <v>50000000</v>
      </c>
      <c r="R15" s="30">
        <f>SUMIFS(ingresos!$I:$I,ingresos!$C:$C,EJEC_ICPA!$M15,ingresos!$B:$B,EJEC_ICPA!$L15)</f>
        <v>49500000</v>
      </c>
      <c r="S15" s="30">
        <f>SUMIFS(ingresos!$N:$N,ingresos!$C:$C,EJEC_ICPA!$M15,ingresos!$B:$B,EJEC_ICPA!$L15)</f>
        <v>0</v>
      </c>
      <c r="T15" s="30">
        <f t="shared" si="12"/>
        <v>500000</v>
      </c>
      <c r="U15" s="31">
        <f t="shared" ref="U15" si="13">R15/Q15</f>
        <v>0.99</v>
      </c>
      <c r="V15" s="30">
        <f>SUMIFS(ingresos!$H:$H,ingresos!$C:$C,EJEC_ICPA!$M15,ingresos!$B:$B,EJEC_ICPA!$L15)</f>
        <v>0</v>
      </c>
    </row>
    <row r="16" spans="1:22" s="20" customFormat="1" ht="30" customHeight="1" x14ac:dyDescent="0.25">
      <c r="A16" s="21" t="s">
        <v>94</v>
      </c>
      <c r="B16" s="15" t="s">
        <v>127</v>
      </c>
      <c r="C16" s="16" t="s">
        <v>4</v>
      </c>
      <c r="D16" s="16" t="s">
        <v>4</v>
      </c>
      <c r="E16" s="16" t="s">
        <v>6</v>
      </c>
      <c r="F16" s="16" t="s">
        <v>97</v>
      </c>
      <c r="G16" s="16" t="s">
        <v>99</v>
      </c>
      <c r="H16" s="16" t="s">
        <v>97</v>
      </c>
      <c r="I16" s="16" t="s">
        <v>3</v>
      </c>
      <c r="J16" s="17" t="s">
        <v>107</v>
      </c>
      <c r="K16" s="17" t="s">
        <v>108</v>
      </c>
      <c r="L16" s="17" t="s">
        <v>78</v>
      </c>
      <c r="M16" s="17" t="s">
        <v>79</v>
      </c>
      <c r="N16" s="30">
        <f>SUMIFS(ingresos!$E:$E,ingresos!$C:$C,EJEC_ICPA!$M16,ingresos!$B:$B,EJEC_ICPA!$L16)</f>
        <v>1928324822</v>
      </c>
      <c r="O16" s="30">
        <f>SUMIFS(ingresos!$L:$L,ingresos!$C:$C,EJEC_ICPA!$M16,ingresos!$B:$B,EJEC_ICPA!$L16)</f>
        <v>0</v>
      </c>
      <c r="P16" s="30">
        <f>SUMIFS(ingresos!$M:$M,ingresos!$C:$C,EJEC_ICPA!$M16,ingresos!$B:$B,EJEC_ICPA!$L16)</f>
        <v>701874892</v>
      </c>
      <c r="Q16" s="30">
        <f>N16+O16-P16</f>
        <v>1226449930</v>
      </c>
      <c r="R16" s="30">
        <f>SUMIFS(ingresos!$I:$I,ingresos!$C:$C,EJEC_ICPA!$M16,ingresos!$B:$B,EJEC_ICPA!$L16)</f>
        <v>1226449930</v>
      </c>
      <c r="S16" s="30">
        <f>SUMIFS(ingresos!$N:$N,ingresos!$C:$C,EJEC_ICPA!$M16,ingresos!$B:$B,EJEC_ICPA!$L16)</f>
        <v>0</v>
      </c>
      <c r="T16" s="30">
        <f t="shared" si="10"/>
        <v>0</v>
      </c>
      <c r="U16" s="31">
        <f t="shared" si="7"/>
        <v>1</v>
      </c>
      <c r="V16" s="30">
        <f>SUMIFS(ingresos!$H:$H,ingresos!$C:$C,EJEC_ICPA!$M16,ingresos!$B:$B,EJEC_ICPA!$L16)</f>
        <v>0</v>
      </c>
    </row>
    <row r="17" spans="1:22" s="20" customFormat="1" ht="30" customHeight="1" x14ac:dyDescent="0.25">
      <c r="A17" s="21" t="s">
        <v>94</v>
      </c>
      <c r="B17" s="15" t="s">
        <v>128</v>
      </c>
      <c r="C17" s="16" t="s">
        <v>4</v>
      </c>
      <c r="D17" s="16" t="s">
        <v>4</v>
      </c>
      <c r="E17" s="16" t="s">
        <v>6</v>
      </c>
      <c r="F17" s="16" t="s">
        <v>97</v>
      </c>
      <c r="G17" s="16" t="s">
        <v>99</v>
      </c>
      <c r="H17" s="16" t="s">
        <v>97</v>
      </c>
      <c r="I17" s="16" t="s">
        <v>109</v>
      </c>
      <c r="J17" s="17" t="s">
        <v>110</v>
      </c>
      <c r="K17" s="17" t="s">
        <v>111</v>
      </c>
      <c r="L17" s="17" t="s">
        <v>72</v>
      </c>
      <c r="M17" s="17" t="s">
        <v>73</v>
      </c>
      <c r="N17" s="30">
        <f>SUMIFS(ingresos!$E:$E,ingresos!$C:$C,EJEC_ICPA!$M17,ingresos!$B:$B,EJEC_ICPA!$L17)</f>
        <v>721547795</v>
      </c>
      <c r="O17" s="30">
        <f>SUMIFS(ingresos!$L:$L,ingresos!$C:$C,EJEC_ICPA!$M17,ingresos!$B:$B,EJEC_ICPA!$L17)</f>
        <v>934434678</v>
      </c>
      <c r="P17" s="30">
        <f>SUMIFS(ingresos!$M:$M,ingresos!$C:$C,EJEC_ICPA!$M17,ingresos!$B:$B,EJEC_ICPA!$L17)</f>
        <v>0</v>
      </c>
      <c r="Q17" s="30">
        <f>N17+O17-P17</f>
        <v>1655982473</v>
      </c>
      <c r="R17" s="30">
        <f>SUMIFS(ingresos!$I:$I,ingresos!$C:$C,EJEC_ICPA!$M17,ingresos!$B:$B,EJEC_ICPA!$L17)</f>
        <v>1655982473</v>
      </c>
      <c r="S17" s="30">
        <f>SUMIFS(ingresos!$N:$N,ingresos!$C:$C,EJEC_ICPA!$M17,ingresos!$B:$B,EJEC_ICPA!$L17)</f>
        <v>0</v>
      </c>
      <c r="T17" s="30">
        <f t="shared" si="10"/>
        <v>0</v>
      </c>
      <c r="U17" s="31">
        <f t="shared" si="7"/>
        <v>1</v>
      </c>
      <c r="V17" s="30">
        <f>SUMIFS(ingresos!$H:$H,ingresos!$C:$C,EJEC_ICPA!$M17,ingresos!$B:$B,EJEC_ICPA!$L17)</f>
        <v>0</v>
      </c>
    </row>
    <row r="18" spans="1:22" s="20" customFormat="1" ht="30" customHeight="1" x14ac:dyDescent="0.25">
      <c r="A18" s="21"/>
      <c r="B18" s="15"/>
      <c r="C18" s="16"/>
      <c r="D18" s="16"/>
      <c r="E18" s="16"/>
      <c r="F18" s="16"/>
      <c r="G18" s="16"/>
      <c r="H18" s="16"/>
      <c r="I18" s="16"/>
      <c r="J18" s="17"/>
      <c r="K18" s="17"/>
      <c r="L18" t="s">
        <v>211</v>
      </c>
      <c r="M18" t="s">
        <v>212</v>
      </c>
      <c r="N18" s="30">
        <f>SUMIFS(ingresos!$E:$E,ingresos!$C:$C,EJEC_ICPA!$M18,ingresos!$B:$B,EJEC_ICPA!$L18)</f>
        <v>0</v>
      </c>
      <c r="O18" s="30">
        <f>SUMIFS(ingresos!$L:$L,ingresos!$C:$C,EJEC_ICPA!$M18,ingresos!$B:$B,EJEC_ICPA!$L18)</f>
        <v>1500000000</v>
      </c>
      <c r="P18" s="30">
        <f>SUMIFS(ingresos!$M:$M,ingresos!$C:$C,EJEC_ICPA!$M18,ingresos!$B:$B,EJEC_ICPA!$L18)</f>
        <v>0</v>
      </c>
      <c r="Q18" s="30">
        <f t="shared" ref="Q18" si="14">N18+O18-P18</f>
        <v>1500000000</v>
      </c>
      <c r="R18" s="30">
        <f>SUMIFS(ingresos!$I:$I,ingresos!$C:$C,EJEC_ICPA!$M18,ingresos!$B:$B,EJEC_ICPA!$L18)</f>
        <v>1500000000</v>
      </c>
      <c r="S18" s="30">
        <f>SUMIFS(ingresos!$N:$N,ingresos!$C:$C,EJEC_ICPA!$M18,ingresos!$B:$B,EJEC_ICPA!$L18)</f>
        <v>0</v>
      </c>
      <c r="T18" s="30">
        <f t="shared" ref="T18" si="15">Q18-R18</f>
        <v>0</v>
      </c>
      <c r="U18" s="31">
        <f t="shared" ref="U18" si="16">R18/Q18</f>
        <v>1</v>
      </c>
      <c r="V18" s="30">
        <f>SUMIFS(ingresos!$H:$H,ingresos!$C:$C,EJEC_ICPA!$M18,ingresos!$B:$B,EJEC_ICPA!$L18)</f>
        <v>0</v>
      </c>
    </row>
    <row r="19" spans="1:22" s="78" customFormat="1" ht="30" customHeight="1" x14ac:dyDescent="0.25">
      <c r="A19" s="79"/>
      <c r="B19" s="73"/>
      <c r="C19" s="74" t="s">
        <v>4</v>
      </c>
      <c r="D19" s="74" t="s">
        <v>4</v>
      </c>
      <c r="E19" s="74" t="s">
        <v>6</v>
      </c>
      <c r="F19" s="74" t="s">
        <v>97</v>
      </c>
      <c r="G19" s="74" t="s">
        <v>112</v>
      </c>
      <c r="H19" s="74"/>
      <c r="I19" s="74"/>
      <c r="J19" s="75" t="s">
        <v>113</v>
      </c>
      <c r="K19" s="75"/>
      <c r="L19" s="75" t="s">
        <v>138</v>
      </c>
      <c r="M19" s="75" t="s">
        <v>114</v>
      </c>
      <c r="N19" s="76">
        <f>N20</f>
        <v>308919121</v>
      </c>
      <c r="O19" s="76">
        <f t="shared" ref="O19:V19" si="17">O20</f>
        <v>1306167</v>
      </c>
      <c r="P19" s="76">
        <f t="shared" si="17"/>
        <v>0</v>
      </c>
      <c r="Q19" s="76">
        <f t="shared" si="17"/>
        <v>310225288</v>
      </c>
      <c r="R19" s="76">
        <f t="shared" si="17"/>
        <v>310225288</v>
      </c>
      <c r="S19" s="76">
        <f t="shared" si="17"/>
        <v>0</v>
      </c>
      <c r="T19" s="76">
        <f t="shared" si="17"/>
        <v>0</v>
      </c>
      <c r="U19" s="77">
        <f t="shared" si="7"/>
        <v>1</v>
      </c>
      <c r="V19" s="76">
        <f t="shared" si="17"/>
        <v>0</v>
      </c>
    </row>
    <row r="20" spans="1:22" s="78" customFormat="1" ht="30" customHeight="1" x14ac:dyDescent="0.25">
      <c r="A20" s="79"/>
      <c r="B20" s="73"/>
      <c r="C20" s="74" t="s">
        <v>4</v>
      </c>
      <c r="D20" s="74" t="s">
        <v>4</v>
      </c>
      <c r="E20" s="74" t="s">
        <v>6</v>
      </c>
      <c r="F20" s="74" t="s">
        <v>97</v>
      </c>
      <c r="G20" s="74" t="s">
        <v>112</v>
      </c>
      <c r="H20" s="74" t="s">
        <v>6</v>
      </c>
      <c r="I20" s="74"/>
      <c r="J20" s="75" t="s">
        <v>115</v>
      </c>
      <c r="K20" s="75" t="s">
        <v>47</v>
      </c>
      <c r="L20" s="75" t="s">
        <v>139</v>
      </c>
      <c r="M20" s="75" t="s">
        <v>116</v>
      </c>
      <c r="N20" s="76">
        <f>SUM(N21)</f>
        <v>308919121</v>
      </c>
      <c r="O20" s="76">
        <f t="shared" ref="O20:V20" si="18">SUM(O21)</f>
        <v>1306167</v>
      </c>
      <c r="P20" s="76">
        <f t="shared" si="18"/>
        <v>0</v>
      </c>
      <c r="Q20" s="76">
        <f t="shared" si="18"/>
        <v>310225288</v>
      </c>
      <c r="R20" s="76">
        <f t="shared" si="18"/>
        <v>310225288</v>
      </c>
      <c r="S20" s="76">
        <f t="shared" si="18"/>
        <v>0</v>
      </c>
      <c r="T20" s="76">
        <f t="shared" si="18"/>
        <v>0</v>
      </c>
      <c r="U20" s="77">
        <f t="shared" si="7"/>
        <v>1</v>
      </c>
      <c r="V20" s="76">
        <f t="shared" si="18"/>
        <v>0</v>
      </c>
    </row>
    <row r="21" spans="1:22" s="20" customFormat="1" ht="30" customHeight="1" x14ac:dyDescent="0.25">
      <c r="A21" s="21" t="s">
        <v>94</v>
      </c>
      <c r="B21" s="15" t="s">
        <v>128</v>
      </c>
      <c r="C21" s="16" t="s">
        <v>4</v>
      </c>
      <c r="D21" s="16" t="s">
        <v>4</v>
      </c>
      <c r="E21" s="16" t="s">
        <v>6</v>
      </c>
      <c r="F21" s="16" t="s">
        <v>97</v>
      </c>
      <c r="G21" s="16" t="s">
        <v>112</v>
      </c>
      <c r="H21" s="16" t="s">
        <v>6</v>
      </c>
      <c r="I21" s="16" t="s">
        <v>5</v>
      </c>
      <c r="J21" s="17" t="s">
        <v>117</v>
      </c>
      <c r="K21" s="17" t="s">
        <v>118</v>
      </c>
      <c r="L21" s="17" t="s">
        <v>74</v>
      </c>
      <c r="M21" s="17" t="s">
        <v>75</v>
      </c>
      <c r="N21" s="30">
        <f>SUMIFS(ingresos!$E:$E,ingresos!$C:$C,EJEC_ICPA!$M21,ingresos!$B:$B,EJEC_ICPA!$L21)</f>
        <v>308919121</v>
      </c>
      <c r="O21" s="30">
        <f>SUMIFS(ingresos!$L:$L,ingresos!$C:$C,EJEC_ICPA!$M21,ingresos!$B:$B,EJEC_ICPA!$L21)</f>
        <v>1306167</v>
      </c>
      <c r="P21" s="30">
        <f>SUMIFS(ingresos!$M:$M,ingresos!$C:$C,EJEC_ICPA!$M21,ingresos!$B:$B,EJEC_ICPA!$L21)</f>
        <v>0</v>
      </c>
      <c r="Q21" s="30">
        <f>N21+O21-P21</f>
        <v>310225288</v>
      </c>
      <c r="R21" s="30">
        <f>SUMIFS(ingresos!$I:$I,ingresos!$C:$C,EJEC_ICPA!$M21,ingresos!$B:$B,EJEC_ICPA!$L21)</f>
        <v>310225288</v>
      </c>
      <c r="S21" s="30">
        <f>SUMIFS(ingresos!$N:$N,ingresos!$C:$C,EJEC_ICPA!$M21,ingresos!$B:$B,EJEC_ICPA!$L21)</f>
        <v>0</v>
      </c>
      <c r="T21" s="30">
        <f t="shared" si="10"/>
        <v>0</v>
      </c>
      <c r="U21" s="31">
        <f t="shared" si="7"/>
        <v>1</v>
      </c>
      <c r="V21" s="30">
        <f>SUMIFS(ingresos!$H:$H,ingresos!$C:$C,EJEC_ICPA!$M21,ingresos!$B:$B,EJEC_ICPA!$L21)</f>
        <v>0</v>
      </c>
    </row>
    <row r="22" spans="1:22" s="78" customFormat="1" ht="30" customHeight="1" x14ac:dyDescent="0.25">
      <c r="A22" s="73"/>
      <c r="B22" s="73"/>
      <c r="C22" s="74" t="s">
        <v>4</v>
      </c>
      <c r="D22" s="74" t="s">
        <v>7</v>
      </c>
      <c r="E22" s="74"/>
      <c r="F22" s="74"/>
      <c r="G22" s="74"/>
      <c r="H22" s="74"/>
      <c r="I22" s="74"/>
      <c r="J22" s="75" t="s">
        <v>32</v>
      </c>
      <c r="K22" s="75" t="s">
        <v>48</v>
      </c>
      <c r="L22" s="75" t="s">
        <v>140</v>
      </c>
      <c r="M22" s="75" t="s">
        <v>119</v>
      </c>
      <c r="N22" s="76">
        <f>N23+N27+N29</f>
        <v>62207910</v>
      </c>
      <c r="O22" s="76">
        <f t="shared" ref="O22:T22" si="19">O23+O27+O29</f>
        <v>6346863040</v>
      </c>
      <c r="P22" s="76">
        <f t="shared" si="19"/>
        <v>0</v>
      </c>
      <c r="Q22" s="76">
        <f t="shared" si="19"/>
        <v>6409070950</v>
      </c>
      <c r="R22" s="76">
        <f t="shared" si="19"/>
        <v>6401002536</v>
      </c>
      <c r="S22" s="76">
        <f t="shared" si="19"/>
        <v>5990865</v>
      </c>
      <c r="T22" s="76">
        <f t="shared" si="19"/>
        <v>8068414</v>
      </c>
      <c r="U22" s="77">
        <f t="shared" si="7"/>
        <v>0.99874109460435911</v>
      </c>
      <c r="V22" s="76">
        <f>V23+V27+V29</f>
        <v>14554520</v>
      </c>
    </row>
    <row r="23" spans="1:22" s="78" customFormat="1" ht="30" customHeight="1" x14ac:dyDescent="0.25">
      <c r="A23" s="73"/>
      <c r="B23" s="73"/>
      <c r="C23" s="74" t="s">
        <v>4</v>
      </c>
      <c r="D23" s="74" t="s">
        <v>7</v>
      </c>
      <c r="E23" s="74" t="s">
        <v>10</v>
      </c>
      <c r="F23" s="74"/>
      <c r="G23" s="74"/>
      <c r="H23" s="74"/>
      <c r="I23" s="74"/>
      <c r="J23" s="75" t="s">
        <v>120</v>
      </c>
      <c r="K23" s="75" t="s">
        <v>49</v>
      </c>
      <c r="L23" s="75" t="s">
        <v>141</v>
      </c>
      <c r="M23" s="75" t="s">
        <v>50</v>
      </c>
      <c r="N23" s="76">
        <f>N24</f>
        <v>26157910</v>
      </c>
      <c r="O23" s="76">
        <f t="shared" ref="O23:V23" si="20">O24</f>
        <v>0</v>
      </c>
      <c r="P23" s="76">
        <f t="shared" si="20"/>
        <v>0</v>
      </c>
      <c r="Q23" s="76">
        <f t="shared" si="20"/>
        <v>26157910</v>
      </c>
      <c r="R23" s="76">
        <f t="shared" si="20"/>
        <v>18089496</v>
      </c>
      <c r="S23" s="76">
        <f t="shared" si="20"/>
        <v>1673766</v>
      </c>
      <c r="T23" s="76">
        <f t="shared" si="20"/>
        <v>8068414</v>
      </c>
      <c r="U23" s="77">
        <f t="shared" si="7"/>
        <v>0.69154974537338798</v>
      </c>
      <c r="V23" s="76">
        <f t="shared" si="20"/>
        <v>1049241</v>
      </c>
    </row>
    <row r="24" spans="1:22" s="78" customFormat="1" ht="30" customHeight="1" x14ac:dyDescent="0.25">
      <c r="A24" s="73"/>
      <c r="B24" s="73"/>
      <c r="C24" s="74" t="s">
        <v>4</v>
      </c>
      <c r="D24" s="74" t="s">
        <v>7</v>
      </c>
      <c r="E24" s="74" t="s">
        <v>10</v>
      </c>
      <c r="F24" s="74" t="s">
        <v>6</v>
      </c>
      <c r="G24" s="74"/>
      <c r="H24" s="74"/>
      <c r="I24" s="74"/>
      <c r="J24" s="75" t="s">
        <v>121</v>
      </c>
      <c r="K24" s="75" t="s">
        <v>51</v>
      </c>
      <c r="L24" s="75" t="s">
        <v>142</v>
      </c>
      <c r="M24" s="75" t="s">
        <v>122</v>
      </c>
      <c r="N24" s="76">
        <f>SUM(N25:N26)</f>
        <v>26157910</v>
      </c>
      <c r="O24" s="76">
        <f t="shared" ref="O24:V24" si="21">SUM(O25:O26)</f>
        <v>0</v>
      </c>
      <c r="P24" s="76">
        <f t="shared" si="21"/>
        <v>0</v>
      </c>
      <c r="Q24" s="76">
        <f t="shared" si="21"/>
        <v>26157910</v>
      </c>
      <c r="R24" s="76">
        <f t="shared" si="21"/>
        <v>18089496</v>
      </c>
      <c r="S24" s="76">
        <f t="shared" si="21"/>
        <v>1673766</v>
      </c>
      <c r="T24" s="76">
        <f t="shared" si="21"/>
        <v>8068414</v>
      </c>
      <c r="U24" s="77">
        <f t="shared" si="7"/>
        <v>0.69154974537338798</v>
      </c>
      <c r="V24" s="76">
        <f t="shared" si="21"/>
        <v>1049241</v>
      </c>
    </row>
    <row r="25" spans="1:22" s="20" customFormat="1" ht="30" customHeight="1" x14ac:dyDescent="0.25">
      <c r="A25" s="21" t="s">
        <v>94</v>
      </c>
      <c r="B25" s="15" t="s">
        <v>129</v>
      </c>
      <c r="C25" s="16" t="s">
        <v>4</v>
      </c>
      <c r="D25" s="16" t="s">
        <v>7</v>
      </c>
      <c r="E25" s="16" t="s">
        <v>10</v>
      </c>
      <c r="F25" s="16" t="s">
        <v>6</v>
      </c>
      <c r="G25" s="16" t="s">
        <v>9</v>
      </c>
      <c r="H25" s="16"/>
      <c r="I25" s="16"/>
      <c r="J25" s="17" t="s">
        <v>147</v>
      </c>
      <c r="K25" s="17" t="s">
        <v>145</v>
      </c>
      <c r="L25" s="17" t="s">
        <v>69</v>
      </c>
      <c r="M25" s="17" t="s">
        <v>70</v>
      </c>
      <c r="N25" s="30">
        <f>SUMIFS(ingresos!$E:$E,ingresos!$C:$C,EJEC_ICPA!$M25,ingresos!$B:$B,EJEC_ICPA!$L25)</f>
        <v>7240985</v>
      </c>
      <c r="O25" s="30">
        <f>SUMIFS(ingresos!$L:$L,ingresos!$C:$C,EJEC_ICPA!$M25,ingresos!$B:$B,EJEC_ICPA!$L25)</f>
        <v>0</v>
      </c>
      <c r="P25" s="30">
        <f>SUMIFS(ingresos!$M:$M,ingresos!$C:$C,EJEC_ICPA!$M25,ingresos!$B:$B,EJEC_ICPA!$L25)</f>
        <v>0</v>
      </c>
      <c r="Q25" s="30">
        <f>N25+O25-P25</f>
        <v>7240985</v>
      </c>
      <c r="R25" s="30">
        <f>SUMIFS(ingresos!$I:$I,ingresos!$C:$C,EJEC_ICPA!$M25,ingresos!$B:$B,EJEC_ICPA!$L25)</f>
        <v>7240985</v>
      </c>
      <c r="S25" s="30">
        <f>SUMIFS(ingresos!$N:$N,ingresos!$C:$C,EJEC_ICPA!$M25,ingresos!$B:$B,EJEC_ICPA!$L25)</f>
        <v>674716</v>
      </c>
      <c r="T25" s="30">
        <f t="shared" si="10"/>
        <v>0</v>
      </c>
      <c r="U25" s="31">
        <f t="shared" si="7"/>
        <v>1</v>
      </c>
      <c r="V25" s="30">
        <f>SUMIFS(ingresos!$H:$H,ingresos!$C:$C,EJEC_ICPA!$M25,ingresos!$B:$B,EJEC_ICPA!$L25)</f>
        <v>1049241</v>
      </c>
    </row>
    <row r="26" spans="1:22" s="20" customFormat="1" ht="30" customHeight="1" x14ac:dyDescent="0.25">
      <c r="A26" s="21" t="s">
        <v>94</v>
      </c>
      <c r="B26" s="15" t="s">
        <v>128</v>
      </c>
      <c r="C26" s="16" t="s">
        <v>4</v>
      </c>
      <c r="D26" s="16" t="s">
        <v>7</v>
      </c>
      <c r="E26" s="16" t="s">
        <v>10</v>
      </c>
      <c r="F26" s="16" t="s">
        <v>6</v>
      </c>
      <c r="G26" s="16" t="s">
        <v>144</v>
      </c>
      <c r="H26" s="16"/>
      <c r="I26" s="16"/>
      <c r="J26" s="17" t="s">
        <v>148</v>
      </c>
      <c r="K26" s="17" t="s">
        <v>146</v>
      </c>
      <c r="L26" s="17" t="s">
        <v>76</v>
      </c>
      <c r="M26" s="17" t="s">
        <v>77</v>
      </c>
      <c r="N26" s="30">
        <f>SUMIFS(ingresos!$E:$E,ingresos!$C:$C,EJEC_ICPA!$M26,ingresos!$B:$B,EJEC_ICPA!$L26)</f>
        <v>18916925</v>
      </c>
      <c r="O26" s="30">
        <f>SUMIFS(ingresos!$L:$L,ingresos!$C:$C,EJEC_ICPA!$M26,ingresos!$B:$B,EJEC_ICPA!$L26)</f>
        <v>0</v>
      </c>
      <c r="P26" s="30">
        <f>SUMIFS(ingresos!$M:$M,ingresos!$C:$C,EJEC_ICPA!$M26,ingresos!$B:$B,EJEC_ICPA!$L26)</f>
        <v>0</v>
      </c>
      <c r="Q26" s="30">
        <f>N26+O26-P26</f>
        <v>18916925</v>
      </c>
      <c r="R26" s="30">
        <f>SUMIFS(ingresos!$I:$I,ingresos!$C:$C,EJEC_ICPA!$M26,ingresos!$B:$B,EJEC_ICPA!$L26)</f>
        <v>10848511</v>
      </c>
      <c r="S26" s="30">
        <f>SUMIFS(ingresos!$N:$N,ingresos!$C:$C,EJEC_ICPA!$M26,ingresos!$B:$B,EJEC_ICPA!$L26)</f>
        <v>999050</v>
      </c>
      <c r="T26" s="30">
        <f t="shared" si="10"/>
        <v>8068414</v>
      </c>
      <c r="U26" s="31">
        <f t="shared" si="7"/>
        <v>0.57348173659302448</v>
      </c>
      <c r="V26" s="30">
        <f>SUMIFS(ingresos!$H:$H,ingresos!$C:$C,EJEC_ICPA!$M26,ingresos!$B:$B,EJEC_ICPA!$L26)</f>
        <v>0</v>
      </c>
    </row>
    <row r="27" spans="1:22" s="78" customFormat="1" ht="20.25" customHeight="1" x14ac:dyDescent="0.25">
      <c r="A27" s="73"/>
      <c r="B27" s="73"/>
      <c r="C27" s="74" t="s">
        <v>4</v>
      </c>
      <c r="D27" s="74" t="s">
        <v>7</v>
      </c>
      <c r="E27" s="74" t="s">
        <v>123</v>
      </c>
      <c r="F27" s="74"/>
      <c r="G27" s="74"/>
      <c r="H27" s="74"/>
      <c r="I27" s="74"/>
      <c r="J27" s="75" t="s">
        <v>124</v>
      </c>
      <c r="K27" s="75" t="s">
        <v>52</v>
      </c>
      <c r="L27" s="75" t="s">
        <v>143</v>
      </c>
      <c r="M27" s="75" t="s">
        <v>53</v>
      </c>
      <c r="N27" s="76">
        <f>SUM(N28)</f>
        <v>36050000</v>
      </c>
      <c r="O27" s="76">
        <f t="shared" ref="O27:V27" si="22">SUM(O28)</f>
        <v>0</v>
      </c>
      <c r="P27" s="76">
        <f t="shared" si="22"/>
        <v>0</v>
      </c>
      <c r="Q27" s="76">
        <f t="shared" si="22"/>
        <v>36050000</v>
      </c>
      <c r="R27" s="76">
        <f t="shared" si="22"/>
        <v>36050000</v>
      </c>
      <c r="S27" s="76">
        <f t="shared" si="22"/>
        <v>4317099</v>
      </c>
      <c r="T27" s="76">
        <f t="shared" si="22"/>
        <v>0</v>
      </c>
      <c r="U27" s="77">
        <f t="shared" si="7"/>
        <v>1</v>
      </c>
      <c r="V27" s="76">
        <f t="shared" si="22"/>
        <v>13505279</v>
      </c>
    </row>
    <row r="28" spans="1:22" s="20" customFormat="1" ht="17.25" customHeight="1" x14ac:dyDescent="0.25">
      <c r="A28" s="21" t="s">
        <v>94</v>
      </c>
      <c r="B28" s="15" t="s">
        <v>129</v>
      </c>
      <c r="C28" s="16" t="s">
        <v>4</v>
      </c>
      <c r="D28" s="16" t="s">
        <v>7</v>
      </c>
      <c r="E28" s="16" t="s">
        <v>123</v>
      </c>
      <c r="F28" s="16" t="s">
        <v>5</v>
      </c>
      <c r="G28" s="16"/>
      <c r="H28" s="16"/>
      <c r="I28" s="16"/>
      <c r="J28" s="17" t="s">
        <v>125</v>
      </c>
      <c r="K28" s="197" t="s">
        <v>54</v>
      </c>
      <c r="L28" s="17" t="s">
        <v>71</v>
      </c>
      <c r="M28" s="17" t="s">
        <v>55</v>
      </c>
      <c r="N28" s="30">
        <f>SUMIFS(ingresos!$E:$E,ingresos!$C:$C,EJEC_ICPA!$M28,ingresos!$B:$B,EJEC_ICPA!$L28)</f>
        <v>36050000</v>
      </c>
      <c r="O28" s="30">
        <f>SUMIFS(ingresos!$L:$L,ingresos!$C:$C,EJEC_ICPA!$M28,ingresos!$B:$B,EJEC_ICPA!$L28)</f>
        <v>0</v>
      </c>
      <c r="P28" s="30">
        <f>SUMIFS(ingresos!$M:$M,ingresos!$C:$C,EJEC_ICPA!$M28,ingresos!$B:$B,EJEC_ICPA!$L28)</f>
        <v>0</v>
      </c>
      <c r="Q28" s="30">
        <f>N28+O28-P28</f>
        <v>36050000</v>
      </c>
      <c r="R28" s="30">
        <f>SUMIFS(ingresos!$I:$I,ingresos!$C:$C,EJEC_ICPA!$M28,ingresos!$B:$B,EJEC_ICPA!$L28)</f>
        <v>36050000</v>
      </c>
      <c r="S28" s="30">
        <f>SUMIFS(ingresos!$N:$N,ingresos!$C:$C,EJEC_ICPA!$M28,ingresos!$B:$B,EJEC_ICPA!$L28)</f>
        <v>4317099</v>
      </c>
      <c r="T28" s="30">
        <f t="shared" si="10"/>
        <v>0</v>
      </c>
      <c r="U28" s="31">
        <f t="shared" si="7"/>
        <v>1</v>
      </c>
      <c r="V28" s="30">
        <f>SUMIFS(ingresos!$H:$H,ingresos!$C:$C,EJEC_ICPA!$M28,ingresos!$B:$B,EJEC_ICPA!$L28)</f>
        <v>13505279</v>
      </c>
    </row>
    <row r="29" spans="1:22" s="196" customFormat="1" x14ac:dyDescent="0.3">
      <c r="A29" s="193"/>
      <c r="B29" s="193"/>
      <c r="C29" s="194"/>
      <c r="D29" s="194"/>
      <c r="E29" s="194"/>
      <c r="F29" s="194"/>
      <c r="G29" s="194"/>
      <c r="H29" s="194"/>
      <c r="I29" s="194"/>
      <c r="J29" s="193"/>
      <c r="K29" s="195"/>
      <c r="L29" s="198">
        <v>1210</v>
      </c>
      <c r="M29" s="228" t="s">
        <v>184</v>
      </c>
      <c r="N29" s="199">
        <f>SUM(N30:N31)</f>
        <v>0</v>
      </c>
      <c r="O29" s="199">
        <f t="shared" ref="O29:T29" si="23">SUM(O30:O31)</f>
        <v>6346863040</v>
      </c>
      <c r="P29" s="199">
        <f t="shared" si="23"/>
        <v>0</v>
      </c>
      <c r="Q29" s="199">
        <f t="shared" si="23"/>
        <v>6346863040</v>
      </c>
      <c r="R29" s="199">
        <f t="shared" si="23"/>
        <v>6346863040</v>
      </c>
      <c r="S29" s="199">
        <f t="shared" si="23"/>
        <v>0</v>
      </c>
      <c r="T29" s="199">
        <f t="shared" si="23"/>
        <v>0</v>
      </c>
      <c r="U29" s="77">
        <f t="shared" si="7"/>
        <v>1</v>
      </c>
      <c r="V29" s="199">
        <f>SUM(V30:V31)</f>
        <v>0</v>
      </c>
    </row>
    <row r="30" spans="1:22" s="25" customFormat="1" x14ac:dyDescent="0.3">
      <c r="A30" s="18"/>
      <c r="B30" s="18"/>
      <c r="C30" s="22"/>
      <c r="D30" s="22"/>
      <c r="E30" s="22"/>
      <c r="F30" s="22"/>
      <c r="G30" s="22"/>
      <c r="H30" s="22"/>
      <c r="I30" s="22"/>
      <c r="J30" s="18"/>
      <c r="K30" s="23"/>
      <c r="L30" s="214" t="s">
        <v>187</v>
      </c>
      <c r="M30" s="214" t="s">
        <v>183</v>
      </c>
      <c r="N30" s="30">
        <f>SUMIFS(ingresos!$E:$E,ingresos!$C:$C,EJEC_ICPA!$M30,ingresos!$B:$B,EJEC_ICPA!$L30)</f>
        <v>0</v>
      </c>
      <c r="O30" s="30">
        <f>SUMIFS(ingresos!$L:$L,ingresos!$C:$C,EJEC_ICPA!$M30,ingresos!$B:$B,EJEC_ICPA!$L30)</f>
        <v>5025085835</v>
      </c>
      <c r="P30" s="30">
        <f>SUMIFS(ingresos!$M:$M,ingresos!$C:$C,EJEC_ICPA!$M30,ingresos!$B:$B,EJEC_ICPA!$L30)</f>
        <v>0</v>
      </c>
      <c r="Q30" s="30">
        <f t="shared" ref="Q30:Q31" si="24">N30+O30-P30</f>
        <v>5025085835</v>
      </c>
      <c r="R30" s="30">
        <f>SUMIFS(ingresos!$I:$I,ingresos!$C:$C,EJEC_ICPA!$M30,ingresos!$B:$B,EJEC_ICPA!$L30)</f>
        <v>5025085835</v>
      </c>
      <c r="S30" s="30">
        <f>SUMIFS(ingresos!$N:$N,ingresos!$C:$C,EJEC_ICPA!$M30,ingresos!$B:$B,EJEC_ICPA!$L30)</f>
        <v>0</v>
      </c>
      <c r="T30" s="30">
        <f t="shared" ref="T30:T31" si="25">Q30-R30</f>
        <v>0</v>
      </c>
      <c r="U30" s="31">
        <f t="shared" ref="U30:U31" si="26">R30/Q30</f>
        <v>1</v>
      </c>
      <c r="V30" s="30">
        <f>SUMIFS(ingresos!$H:$H,ingresos!$C:$C,EJEC_ICPA!$M30,ingresos!$B:$B,EJEC_ICPA!$L30)</f>
        <v>0</v>
      </c>
    </row>
    <row r="31" spans="1:22" x14ac:dyDescent="0.3">
      <c r="L31" s="214" t="s">
        <v>188</v>
      </c>
      <c r="M31" s="214" t="s">
        <v>183</v>
      </c>
      <c r="N31" s="30">
        <f>SUMIFS(ingresos!$E:$E,ingresos!$C:$C,EJEC_ICPA!$M31,ingresos!$B:$B,EJEC_ICPA!$L31)</f>
        <v>0</v>
      </c>
      <c r="O31" s="30">
        <f>SUMIFS(ingresos!$L:$L,ingresos!$C:$C,EJEC_ICPA!$M31,ingresos!$B:$B,EJEC_ICPA!$L31)</f>
        <v>1321777205</v>
      </c>
      <c r="P31" s="30">
        <f>SUMIFS(ingresos!$M:$M,ingresos!$C:$C,EJEC_ICPA!$M31,ingresos!$B:$B,EJEC_ICPA!$L31)</f>
        <v>0</v>
      </c>
      <c r="Q31" s="30">
        <f t="shared" si="24"/>
        <v>1321777205</v>
      </c>
      <c r="R31" s="30">
        <f>SUMIFS(ingresos!$I:$I,ingresos!$C:$C,EJEC_ICPA!$M31,ingresos!$B:$B,EJEC_ICPA!$L31)</f>
        <v>1321777205</v>
      </c>
      <c r="S31" s="30">
        <f>SUMIFS(ingresos!$N:$N,ingresos!$C:$C,EJEC_ICPA!$M31,ingresos!$B:$B,EJEC_ICPA!$L31)</f>
        <v>0</v>
      </c>
      <c r="T31" s="30">
        <f t="shared" si="25"/>
        <v>0</v>
      </c>
      <c r="U31" s="31">
        <f t="shared" si="26"/>
        <v>1</v>
      </c>
      <c r="V31" s="30">
        <f>SUMIFS(ingresos!$H:$H,ingresos!$C:$C,EJEC_ICPA!$M31,ingresos!$B:$B,EJEC_ICPA!$L31)</f>
        <v>0</v>
      </c>
    </row>
  </sheetData>
  <sheetProtection autoFilter="0"/>
  <autoFilter ref="A1:M28" xr:uid="{00000000-0009-0000-0000-000001000000}"/>
  <pageMargins left="0.9055118110236221" right="0.70866141732283472" top="0.74803149606299213" bottom="0.74803149606299213" header="0.31496062992125984" footer="0.31496062992125984"/>
  <pageSetup scale="63" orientation="landscape" verticalDpi="599" r:id="rId1"/>
  <headerFooter alignWithMargins="0"/>
  <rowBreaks count="1" manualBreakCount="1">
    <brk id="2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abSelected="1" zoomScale="130" zoomScaleNormal="13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11" sqref="C11"/>
    </sheetView>
  </sheetViews>
  <sheetFormatPr baseColWidth="10" defaultColWidth="11.5546875" defaultRowHeight="12" x14ac:dyDescent="0.25"/>
  <cols>
    <col min="1" max="1" width="14.5546875" style="50" customWidth="1"/>
    <col min="2" max="2" width="9.44140625" style="50" customWidth="1"/>
    <col min="3" max="3" width="43.44140625" style="50" customWidth="1"/>
    <col min="4" max="4" width="6.44140625" style="50" customWidth="1"/>
    <col min="5" max="6" width="14.109375" style="59" customWidth="1"/>
    <col min="7" max="7" width="12" style="59" customWidth="1"/>
    <col min="8" max="8" width="14.109375" style="59" customWidth="1"/>
    <col min="9" max="9" width="13.109375" style="59" customWidth="1"/>
    <col min="10" max="10" width="14.109375" style="59" customWidth="1"/>
    <col min="11" max="11" width="14.6640625" style="59" customWidth="1"/>
    <col min="12" max="12" width="10.5546875" style="68" customWidth="1"/>
    <col min="13" max="13" width="13.5546875" style="59" customWidth="1"/>
    <col min="14" max="14" width="17.88671875" style="50" customWidth="1"/>
    <col min="15" max="16384" width="11.5546875" style="50"/>
  </cols>
  <sheetData>
    <row r="1" spans="1:14" ht="43.5" customHeight="1" x14ac:dyDescent="0.25">
      <c r="A1" s="1" t="s">
        <v>11</v>
      </c>
      <c r="B1" s="1" t="s">
        <v>80</v>
      </c>
      <c r="C1" s="1" t="s">
        <v>12</v>
      </c>
      <c r="D1" s="2" t="s">
        <v>13</v>
      </c>
      <c r="E1" s="32" t="s">
        <v>14</v>
      </c>
      <c r="F1" s="32" t="s">
        <v>15</v>
      </c>
      <c r="G1" s="32" t="s">
        <v>16</v>
      </c>
      <c r="H1" s="32" t="s">
        <v>17</v>
      </c>
      <c r="I1" s="32" t="s">
        <v>18</v>
      </c>
      <c r="J1" s="32" t="s">
        <v>19</v>
      </c>
      <c r="K1" s="32" t="s">
        <v>20</v>
      </c>
      <c r="L1" s="65" t="s">
        <v>21</v>
      </c>
      <c r="M1" s="32" t="s">
        <v>22</v>
      </c>
    </row>
    <row r="2" spans="1:14" ht="15" customHeight="1" x14ac:dyDescent="0.25">
      <c r="A2" s="3" t="s">
        <v>34</v>
      </c>
      <c r="B2" s="3"/>
      <c r="C2" s="4" t="s">
        <v>35</v>
      </c>
      <c r="D2" s="5"/>
      <c r="E2" s="33">
        <f>E3+E17</f>
        <v>14533479602</v>
      </c>
      <c r="F2" s="33">
        <f t="shared" ref="F2:M2" si="0">F3+F17</f>
        <v>11119206983</v>
      </c>
      <c r="G2" s="33">
        <f t="shared" si="0"/>
        <v>701874892</v>
      </c>
      <c r="H2" s="33">
        <f t="shared" si="0"/>
        <v>24950811693</v>
      </c>
      <c r="I2" s="33">
        <f t="shared" si="0"/>
        <v>24779770161</v>
      </c>
      <c r="J2" s="33">
        <f t="shared" si="0"/>
        <v>3126086518</v>
      </c>
      <c r="K2" s="33">
        <f t="shared" si="0"/>
        <v>171041532</v>
      </c>
      <c r="L2" s="69">
        <f>I2/H2</f>
        <v>0.99314485099304461</v>
      </c>
      <c r="M2" s="33">
        <f t="shared" si="0"/>
        <v>26457398</v>
      </c>
      <c r="N2" s="51">
        <f>I2+M2</f>
        <v>24806227559</v>
      </c>
    </row>
    <row r="3" spans="1:14" s="53" customFormat="1" ht="15" customHeight="1" x14ac:dyDescent="0.25">
      <c r="A3" s="45" t="s">
        <v>36</v>
      </c>
      <c r="B3" s="45"/>
      <c r="C3" s="46" t="s">
        <v>24</v>
      </c>
      <c r="D3" s="47"/>
      <c r="E3" s="48">
        <f>E4</f>
        <v>14471271692</v>
      </c>
      <c r="F3" s="48">
        <f t="shared" ref="F3:M3" si="1">F4</f>
        <v>4772343943</v>
      </c>
      <c r="G3" s="48">
        <f t="shared" si="1"/>
        <v>701874892</v>
      </c>
      <c r="H3" s="48">
        <f t="shared" si="1"/>
        <v>18541740743</v>
      </c>
      <c r="I3" s="48">
        <f t="shared" si="1"/>
        <v>18378767625</v>
      </c>
      <c r="J3" s="48">
        <f t="shared" si="1"/>
        <v>3120095653</v>
      </c>
      <c r="K3" s="48">
        <f t="shared" si="1"/>
        <v>162973118</v>
      </c>
      <c r="L3" s="70">
        <f t="shared" ref="L3:L5" si="2">I3/H3</f>
        <v>0.99121047369505877</v>
      </c>
      <c r="M3" s="48">
        <f t="shared" si="1"/>
        <v>11902878</v>
      </c>
      <c r="N3" s="52"/>
    </row>
    <row r="4" spans="1:14" s="55" customFormat="1" ht="15" customHeight="1" x14ac:dyDescent="0.25">
      <c r="A4" s="36" t="s">
        <v>37</v>
      </c>
      <c r="B4" s="36"/>
      <c r="C4" s="37" t="s">
        <v>38</v>
      </c>
      <c r="D4" s="44"/>
      <c r="E4" s="38">
        <f>E5+E7</f>
        <v>14471271692</v>
      </c>
      <c r="F4" s="38">
        <f t="shared" ref="F4:M4" si="3">F5+F7</f>
        <v>4772343943</v>
      </c>
      <c r="G4" s="38">
        <f t="shared" si="3"/>
        <v>701874892</v>
      </c>
      <c r="H4" s="38">
        <f t="shared" si="3"/>
        <v>18541740743</v>
      </c>
      <c r="I4" s="38">
        <f t="shared" si="3"/>
        <v>18378767625</v>
      </c>
      <c r="J4" s="38">
        <f t="shared" si="3"/>
        <v>3120095653</v>
      </c>
      <c r="K4" s="38">
        <f t="shared" si="3"/>
        <v>162973118</v>
      </c>
      <c r="L4" s="71">
        <f t="shared" si="2"/>
        <v>0.99121047369505877</v>
      </c>
      <c r="M4" s="38">
        <f t="shared" si="3"/>
        <v>11902878</v>
      </c>
      <c r="N4" s="54"/>
    </row>
    <row r="5" spans="1:14" s="56" customFormat="1" ht="15" customHeight="1" x14ac:dyDescent="0.25">
      <c r="A5" s="39" t="s">
        <v>39</v>
      </c>
      <c r="B5" s="39"/>
      <c r="C5" s="40" t="s">
        <v>40</v>
      </c>
      <c r="D5" s="49"/>
      <c r="E5" s="41">
        <f>E6</f>
        <v>218439310</v>
      </c>
      <c r="F5" s="41">
        <f t="shared" ref="F5:M5" si="4">F6</f>
        <v>0</v>
      </c>
      <c r="G5" s="41">
        <f t="shared" si="4"/>
        <v>0</v>
      </c>
      <c r="H5" s="41">
        <f t="shared" si="4"/>
        <v>218439310</v>
      </c>
      <c r="I5" s="41">
        <f t="shared" si="4"/>
        <v>218439310</v>
      </c>
      <c r="J5" s="41">
        <f t="shared" si="4"/>
        <v>19166723</v>
      </c>
      <c r="K5" s="41">
        <f t="shared" si="4"/>
        <v>0</v>
      </c>
      <c r="L5" s="72">
        <f t="shared" si="2"/>
        <v>1</v>
      </c>
      <c r="M5" s="41">
        <f t="shared" si="4"/>
        <v>11902878</v>
      </c>
    </row>
    <row r="6" spans="1:14" ht="24" customHeight="1" x14ac:dyDescent="0.25">
      <c r="A6" s="10" t="s">
        <v>41</v>
      </c>
      <c r="B6" s="57" t="s">
        <v>134</v>
      </c>
      <c r="C6" s="57" t="s">
        <v>93</v>
      </c>
      <c r="D6" s="11" t="s">
        <v>27</v>
      </c>
      <c r="E6" s="34">
        <f>SUMIFS(EJEC_ICPA!$N:$N,EJEC_ICPA!$M:$M,vigencia_i!$C6,EJEC_ICPA!$L:$L,vigencia_i!$B6)</f>
        <v>218439310</v>
      </c>
      <c r="F6" s="34">
        <f>SUMIFS(EJEC_ICPA!$O:$O,EJEC_ICPA!$M:$M,vigencia_i!$C6,EJEC_ICPA!$L:$L,vigencia_i!$B6)</f>
        <v>0</v>
      </c>
      <c r="G6" s="34">
        <f>SUMIFS(EJEC_ICPA!$P:$P,EJEC_ICPA!$M:$M,vigencia_i!$C6,EJEC_ICPA!$L:$L,vigencia_i!$B6)</f>
        <v>0</v>
      </c>
      <c r="H6" s="34">
        <f>E6+F6-G6</f>
        <v>218439310</v>
      </c>
      <c r="I6" s="34">
        <f>SUMIFS(EJEC_ICPA!$R:$R,EJEC_ICPA!$M:$M,vigencia_i!$C6,EJEC_ICPA!$L:$L,vigencia_i!$B6)</f>
        <v>218439310</v>
      </c>
      <c r="J6" s="34">
        <f>SUMIFS(EJEC_ICPA!$S:$S,EJEC_ICPA!$M:$M,vigencia_i!$C6,EJEC_ICPA!$L:$L,vigencia_i!$B6)</f>
        <v>19166723</v>
      </c>
      <c r="K6" s="34">
        <f>H6-I6</f>
        <v>0</v>
      </c>
      <c r="L6" s="66">
        <f>I6/H6</f>
        <v>1</v>
      </c>
      <c r="M6" s="34">
        <f>SUMIFS(EJEC_ICPA!$V:$V,EJEC_ICPA!$M:$M,vigencia_i!$C6,EJEC_ICPA!$L:$L,vigencia_i!$B6)</f>
        <v>11902878</v>
      </c>
    </row>
    <row r="7" spans="1:14" s="56" customFormat="1" ht="15" customHeight="1" x14ac:dyDescent="0.25">
      <c r="A7" s="39" t="s">
        <v>42</v>
      </c>
      <c r="B7" s="39"/>
      <c r="C7" s="40" t="s">
        <v>43</v>
      </c>
      <c r="D7" s="49"/>
      <c r="E7" s="41">
        <f>E8</f>
        <v>14252832382</v>
      </c>
      <c r="F7" s="41">
        <f t="shared" ref="F7:M7" si="5">F8</f>
        <v>4772343943</v>
      </c>
      <c r="G7" s="41">
        <f t="shared" si="5"/>
        <v>701874892</v>
      </c>
      <c r="H7" s="41">
        <f t="shared" si="5"/>
        <v>18323301433</v>
      </c>
      <c r="I7" s="41">
        <f t="shared" si="5"/>
        <v>18160328315</v>
      </c>
      <c r="J7" s="41">
        <f t="shared" si="5"/>
        <v>3100928930</v>
      </c>
      <c r="K7" s="41">
        <f t="shared" si="5"/>
        <v>162973118</v>
      </c>
      <c r="L7" s="72">
        <f t="shared" ref="L7:L23" si="6">I7/H7</f>
        <v>0.99110569028207507</v>
      </c>
      <c r="M7" s="41">
        <f t="shared" si="5"/>
        <v>0</v>
      </c>
    </row>
    <row r="8" spans="1:14" s="64" customFormat="1" ht="21.6" customHeight="1" x14ac:dyDescent="0.25">
      <c r="A8" s="42" t="s">
        <v>44</v>
      </c>
      <c r="B8" s="42"/>
      <c r="C8" s="62" t="s">
        <v>45</v>
      </c>
      <c r="D8" s="63"/>
      <c r="E8" s="43">
        <f>SUM(E9:E16)</f>
        <v>14252832382</v>
      </c>
      <c r="F8" s="43">
        <f t="shared" ref="F8:M8" si="7">SUM(F9:F16)</f>
        <v>4772343943</v>
      </c>
      <c r="G8" s="43">
        <f t="shared" si="7"/>
        <v>701874892</v>
      </c>
      <c r="H8" s="43">
        <f t="shared" si="7"/>
        <v>18323301433</v>
      </c>
      <c r="I8" s="43">
        <f t="shared" si="7"/>
        <v>18160328315</v>
      </c>
      <c r="J8" s="43">
        <f t="shared" si="7"/>
        <v>3100928930</v>
      </c>
      <c r="K8" s="43">
        <f t="shared" si="7"/>
        <v>162973118</v>
      </c>
      <c r="L8" s="229">
        <f t="shared" si="6"/>
        <v>0.99110569028207507</v>
      </c>
      <c r="M8" s="43">
        <f t="shared" si="7"/>
        <v>0</v>
      </c>
    </row>
    <row r="9" spans="1:14" ht="15" customHeight="1" x14ac:dyDescent="0.25">
      <c r="A9" s="10" t="s">
        <v>46</v>
      </c>
      <c r="B9" s="57" t="s">
        <v>65</v>
      </c>
      <c r="C9" s="57" t="s">
        <v>66</v>
      </c>
      <c r="D9" s="11" t="s">
        <v>27</v>
      </c>
      <c r="E9" s="34">
        <f>SUMIFS(EJEC_ICPA!$N:$N,EJEC_ICPA!$M:$M,vigencia_i!$C9,EJEC_ICPA!$L:$L,vigencia_i!$B9)</f>
        <v>7318227555</v>
      </c>
      <c r="F9" s="34">
        <f>SUMIFS(EJEC_ICPA!$O:$O,EJEC_ICPA!$M:$M,vigencia_i!$C9,EJEC_ICPA!$L:$L,vigencia_i!$B9)</f>
        <v>0</v>
      </c>
      <c r="G9" s="34">
        <f>SUMIFS(EJEC_ICPA!$P:$P,EJEC_ICPA!$M:$M,vigencia_i!$C9,EJEC_ICPA!$L:$L,vigencia_i!$B9)</f>
        <v>0</v>
      </c>
      <c r="H9" s="34">
        <f t="shared" ref="H9:H22" si="8">E9+F9-G9</f>
        <v>7318227555</v>
      </c>
      <c r="I9" s="34">
        <f>SUMIFS(EJEC_ICPA!$R:$R,EJEC_ICPA!$M:$M,vigencia_i!$C9,EJEC_ICPA!$L:$L,vigencia_i!$B9)</f>
        <v>7318227555</v>
      </c>
      <c r="J9" s="34">
        <f>SUMIFS(EJEC_ICPA!$S:$S,EJEC_ICPA!$M:$M,vigencia_i!$C9,EJEC_ICPA!$L:$L,vigencia_i!$B9)</f>
        <v>609852299</v>
      </c>
      <c r="K9" s="34">
        <f t="shared" ref="K9:K22" si="9">H9-I9</f>
        <v>0</v>
      </c>
      <c r="L9" s="67">
        <f t="shared" si="6"/>
        <v>1</v>
      </c>
      <c r="M9" s="34">
        <f>SUMIFS(EJEC_ICPA!$V:$V,EJEC_ICPA!$M:$M,vigencia_i!$C9,EJEC_ICPA!$L:$L,vigencia_i!$B9)</f>
        <v>0</v>
      </c>
    </row>
    <row r="10" spans="1:14" ht="15" customHeight="1" x14ac:dyDescent="0.25">
      <c r="A10" s="10" t="s">
        <v>46</v>
      </c>
      <c r="B10" s="57" t="s">
        <v>67</v>
      </c>
      <c r="C10" s="57" t="s">
        <v>68</v>
      </c>
      <c r="D10" s="11" t="s">
        <v>27</v>
      </c>
      <c r="E10" s="34">
        <f>SUMIFS(EJEC_ICPA!$N:$N,EJEC_ICPA!$M:$M,vigencia_i!$C10,EJEC_ICPA!$L:$L,vigencia_i!$B10)</f>
        <v>3975813089</v>
      </c>
      <c r="F10" s="34">
        <f>SUMIFS(EJEC_ICPA!$O:$O,EJEC_ICPA!$M:$M,vigencia_i!$C10,EJEC_ICPA!$L:$L,vigencia_i!$B10)</f>
        <v>2261603098</v>
      </c>
      <c r="G10" s="34">
        <f>SUMIFS(EJEC_ICPA!$P:$P,EJEC_ICPA!$M:$M,vigencia_i!$C10,EJEC_ICPA!$L:$L,vigencia_i!$B10)</f>
        <v>0</v>
      </c>
      <c r="H10" s="34">
        <f t="shared" si="8"/>
        <v>6237416187</v>
      </c>
      <c r="I10" s="34">
        <f>SUMIFS(EJEC_ICPA!$R:$R,EJEC_ICPA!$M:$M,vigencia_i!$C10,EJEC_ICPA!$L:$L,vigencia_i!$B10)</f>
        <v>6075193069</v>
      </c>
      <c r="J10" s="34">
        <f>SUMIFS(EJEC_ICPA!$S:$S,EJEC_ICPA!$M:$M,vigencia_i!$C10,EJEC_ICPA!$L:$L,vigencia_i!$B10)</f>
        <v>2491076631</v>
      </c>
      <c r="K10" s="34">
        <f t="shared" si="9"/>
        <v>162223118</v>
      </c>
      <c r="L10" s="67">
        <f t="shared" si="6"/>
        <v>0.97399193622222857</v>
      </c>
      <c r="M10" s="34">
        <f>SUMIFS(EJEC_ICPA!$V:$V,EJEC_ICPA!$M:$M,vigencia_i!$C10,EJEC_ICPA!$L:$L,vigencia_i!$B10)</f>
        <v>0</v>
      </c>
    </row>
    <row r="11" spans="1:14" ht="15" customHeight="1" x14ac:dyDescent="0.25">
      <c r="A11" s="10" t="s">
        <v>46</v>
      </c>
      <c r="B11" s="203" t="s">
        <v>191</v>
      </c>
      <c r="C11" s="57" t="s">
        <v>216</v>
      </c>
      <c r="D11" s="11" t="s">
        <v>194</v>
      </c>
      <c r="E11" s="34">
        <f>SUMIFS(EJEC_ICPA!$N:$N,EJEC_ICPA!$M:$M,vigencia_i!$C11,EJEC_ICPA!$L:$L,vigencia_i!$B11)</f>
        <v>0</v>
      </c>
      <c r="F11" s="34">
        <f>SUMIFS(EJEC_ICPA!$O:$O,EJEC_ICPA!$M:$M,vigencia_i!$C11,EJEC_ICPA!$L:$L,vigencia_i!$B11)</f>
        <v>25000000</v>
      </c>
      <c r="G11" s="34">
        <f>SUMIFS(EJEC_ICPA!$P:$P,EJEC_ICPA!$M:$M,vigencia_i!$C11,EJEC_ICPA!$L:$L,vigencia_i!$B11)</f>
        <v>0</v>
      </c>
      <c r="H11" s="34">
        <f t="shared" ref="H11:H12" si="10">E11+F11-G11</f>
        <v>25000000</v>
      </c>
      <c r="I11" s="34">
        <f>SUMIFS(EJEC_ICPA!$R:$R,EJEC_ICPA!$M:$M,vigencia_i!$C11,EJEC_ICPA!$L:$L,vigencia_i!$B11)</f>
        <v>24750000</v>
      </c>
      <c r="J11" s="34">
        <f>SUMIFS(EJEC_ICPA!$S:$S,EJEC_ICPA!$M:$M,vigencia_i!$C11,EJEC_ICPA!$L:$L,vigencia_i!$B11)</f>
        <v>0</v>
      </c>
      <c r="K11" s="34">
        <f t="shared" ref="K11:K12" si="11">H11-I11</f>
        <v>250000</v>
      </c>
      <c r="L11" s="67">
        <f t="shared" ref="L11:L12" si="12">I11/H11</f>
        <v>0.99</v>
      </c>
      <c r="M11" s="34">
        <f>SUMIFS(EJEC_ICPA!$V:$V,EJEC_ICPA!$M:$M,vigencia_i!$C11,EJEC_ICPA!$L:$L,vigencia_i!$B11)</f>
        <v>0</v>
      </c>
    </row>
    <row r="12" spans="1:14" ht="15" customHeight="1" x14ac:dyDescent="0.25">
      <c r="A12" s="10" t="s">
        <v>46</v>
      </c>
      <c r="B12" s="203" t="s">
        <v>192</v>
      </c>
      <c r="C12" s="57" t="s">
        <v>193</v>
      </c>
      <c r="D12" s="11" t="s">
        <v>195</v>
      </c>
      <c r="E12" s="34">
        <f>SUMIFS(EJEC_ICPA!$N:$N,EJEC_ICPA!$M:$M,vigencia_i!$C12,EJEC_ICPA!$L:$L,vigencia_i!$B12)</f>
        <v>0</v>
      </c>
      <c r="F12" s="34">
        <f>SUMIFS(EJEC_ICPA!$O:$O,EJEC_ICPA!$M:$M,vigencia_i!$C12,EJEC_ICPA!$L:$L,vigencia_i!$B12)</f>
        <v>50000000</v>
      </c>
      <c r="G12" s="34">
        <f>SUMIFS(EJEC_ICPA!$P:$P,EJEC_ICPA!$M:$M,vigencia_i!$C12,EJEC_ICPA!$L:$L,vigencia_i!$B12)</f>
        <v>0</v>
      </c>
      <c r="H12" s="34">
        <f t="shared" si="10"/>
        <v>50000000</v>
      </c>
      <c r="I12" s="34">
        <f>SUMIFS(EJEC_ICPA!$R:$R,EJEC_ICPA!$M:$M,vigencia_i!$C12,EJEC_ICPA!$L:$L,vigencia_i!$B12)</f>
        <v>49500000</v>
      </c>
      <c r="J12" s="34">
        <f>SUMIFS(EJEC_ICPA!$S:$S,EJEC_ICPA!$M:$M,vigencia_i!$C12,EJEC_ICPA!$L:$L,vigencia_i!$B12)</f>
        <v>0</v>
      </c>
      <c r="K12" s="34">
        <f t="shared" si="11"/>
        <v>500000</v>
      </c>
      <c r="L12" s="67">
        <f t="shared" si="12"/>
        <v>0.99</v>
      </c>
      <c r="M12" s="34">
        <f>SUMIFS(EJEC_ICPA!$V:$V,EJEC_ICPA!$M:$M,vigencia_i!$C12,EJEC_ICPA!$L:$L,vigencia_i!$B12)</f>
        <v>0</v>
      </c>
    </row>
    <row r="13" spans="1:14" ht="15" customHeight="1" x14ac:dyDescent="0.25">
      <c r="A13" s="10" t="s">
        <v>46</v>
      </c>
      <c r="B13" s="57" t="s">
        <v>78</v>
      </c>
      <c r="C13" s="57" t="s">
        <v>79</v>
      </c>
      <c r="D13" s="11" t="s">
        <v>31</v>
      </c>
      <c r="E13" s="34">
        <f>SUMIFS(EJEC_ICPA!$N:$N,EJEC_ICPA!$M:$M,vigencia_i!$C13,EJEC_ICPA!$L:$L,vigencia_i!$B13)</f>
        <v>1928324822</v>
      </c>
      <c r="F13" s="34">
        <f>SUMIFS(EJEC_ICPA!$O:$O,EJEC_ICPA!$M:$M,vigencia_i!$C13,EJEC_ICPA!$L:$L,vigencia_i!$B13)</f>
        <v>0</v>
      </c>
      <c r="G13" s="34">
        <f>SUMIFS(EJEC_ICPA!$P:$P,EJEC_ICPA!$M:$M,vigencia_i!$C13,EJEC_ICPA!$L:$L,vigencia_i!$B13)</f>
        <v>701874892</v>
      </c>
      <c r="H13" s="34">
        <f t="shared" si="8"/>
        <v>1226449930</v>
      </c>
      <c r="I13" s="34">
        <f>SUMIFS(EJEC_ICPA!$R:$R,EJEC_ICPA!$M:$M,vigencia_i!$C13,EJEC_ICPA!$L:$L,vigencia_i!$B13)</f>
        <v>1226449930</v>
      </c>
      <c r="J13" s="34">
        <f>SUMIFS(EJEC_ICPA!$S:$S,EJEC_ICPA!$M:$M,vigencia_i!$C13,EJEC_ICPA!$L:$L,vigencia_i!$B13)</f>
        <v>0</v>
      </c>
      <c r="K13" s="34">
        <f t="shared" si="9"/>
        <v>0</v>
      </c>
      <c r="L13" s="67">
        <f t="shared" si="6"/>
        <v>1</v>
      </c>
      <c r="M13" s="34">
        <f>SUMIFS(EJEC_ICPA!$V:$V,EJEC_ICPA!$M:$M,vigencia_i!$C13,EJEC_ICPA!$L:$L,vigencia_i!$B13)</f>
        <v>0</v>
      </c>
    </row>
    <row r="14" spans="1:14" ht="15" customHeight="1" x14ac:dyDescent="0.25">
      <c r="A14" s="10" t="s">
        <v>46</v>
      </c>
      <c r="B14" s="57" t="s">
        <v>72</v>
      </c>
      <c r="C14" s="57" t="s">
        <v>73</v>
      </c>
      <c r="D14" s="11" t="s">
        <v>30</v>
      </c>
      <c r="E14" s="34">
        <f>SUMIFS(EJEC_ICPA!$N:$N,EJEC_ICPA!$M:$M,vigencia_i!$C14,EJEC_ICPA!$L:$L,vigencia_i!$B14)</f>
        <v>721547795</v>
      </c>
      <c r="F14" s="34">
        <f>SUMIFS(EJEC_ICPA!$O:$O,EJEC_ICPA!$M:$M,vigencia_i!$C14,EJEC_ICPA!$L:$L,vigencia_i!$B14)</f>
        <v>934434678</v>
      </c>
      <c r="G14" s="34">
        <f>SUMIFS(EJEC_ICPA!$P:$P,EJEC_ICPA!$M:$M,vigencia_i!$C14,EJEC_ICPA!$L:$L,vigencia_i!$B14)</f>
        <v>0</v>
      </c>
      <c r="H14" s="34">
        <f t="shared" si="8"/>
        <v>1655982473</v>
      </c>
      <c r="I14" s="34">
        <f>SUMIFS(EJEC_ICPA!$R:$R,EJEC_ICPA!$M:$M,vigencia_i!$C14,EJEC_ICPA!$L:$L,vigencia_i!$B14)</f>
        <v>1655982473</v>
      </c>
      <c r="J14" s="34">
        <f>SUMIFS(EJEC_ICPA!$S:$S,EJEC_ICPA!$M:$M,vigencia_i!$C14,EJEC_ICPA!$L:$L,vigencia_i!$B14)</f>
        <v>0</v>
      </c>
      <c r="K14" s="34">
        <f t="shared" si="9"/>
        <v>0</v>
      </c>
      <c r="L14" s="67">
        <f t="shared" si="6"/>
        <v>1</v>
      </c>
      <c r="M14" s="34">
        <f>SUMIFS(EJEC_ICPA!$V:$V,EJEC_ICPA!$M:$M,vigencia_i!$C14,EJEC_ICPA!$L:$L,vigencia_i!$B14)</f>
        <v>0</v>
      </c>
    </row>
    <row r="15" spans="1:14" ht="21.6" customHeight="1" x14ac:dyDescent="0.25">
      <c r="A15" s="10" t="s">
        <v>47</v>
      </c>
      <c r="B15" s="57" t="s">
        <v>74</v>
      </c>
      <c r="C15" s="57" t="s">
        <v>75</v>
      </c>
      <c r="D15" s="11" t="s">
        <v>30</v>
      </c>
      <c r="E15" s="34">
        <f>SUMIFS(EJEC_ICPA!$N:$N,EJEC_ICPA!$M:$M,vigencia_i!$C15,EJEC_ICPA!$L:$L,vigencia_i!$B15)</f>
        <v>308919121</v>
      </c>
      <c r="F15" s="34">
        <f>SUMIFS(EJEC_ICPA!$O:$O,EJEC_ICPA!$M:$M,vigencia_i!$C15,EJEC_ICPA!$L:$L,vigencia_i!$B15)</f>
        <v>1306167</v>
      </c>
      <c r="G15" s="34">
        <f>SUMIFS(EJEC_ICPA!$P:$P,EJEC_ICPA!$M:$M,vigencia_i!$C15,EJEC_ICPA!$L:$L,vigencia_i!$B15)</f>
        <v>0</v>
      </c>
      <c r="H15" s="34">
        <f t="shared" si="8"/>
        <v>310225288</v>
      </c>
      <c r="I15" s="34">
        <f>SUMIFS(EJEC_ICPA!$R:$R,EJEC_ICPA!$M:$M,vigencia_i!$C15,EJEC_ICPA!$L:$L,vigencia_i!$B15)</f>
        <v>310225288</v>
      </c>
      <c r="J15" s="34">
        <f>SUMIFS(EJEC_ICPA!$S:$S,EJEC_ICPA!$M:$M,vigencia_i!$C15,EJEC_ICPA!$L:$L,vigencia_i!$B15)</f>
        <v>0</v>
      </c>
      <c r="K15" s="34">
        <f t="shared" si="9"/>
        <v>0</v>
      </c>
      <c r="L15" s="67">
        <f t="shared" si="6"/>
        <v>1</v>
      </c>
      <c r="M15" s="34">
        <f>SUMIFS(EJEC_ICPA!$V:$V,EJEC_ICPA!$M:$M,vigencia_i!$C15,EJEC_ICPA!$L:$L,vigencia_i!$B15)</f>
        <v>0</v>
      </c>
      <c r="N15" s="58"/>
    </row>
    <row r="16" spans="1:14" ht="21.6" customHeight="1" x14ac:dyDescent="0.25">
      <c r="A16" s="50" t="s">
        <v>106</v>
      </c>
      <c r="B16" s="50" t="s">
        <v>211</v>
      </c>
      <c r="C16" s="50" t="s">
        <v>212</v>
      </c>
      <c r="D16" s="11" t="s">
        <v>213</v>
      </c>
      <c r="E16" s="34">
        <f>SUMIFS(EJEC_ICPA!$N:$N,EJEC_ICPA!$M:$M,vigencia_i!$C16,EJEC_ICPA!$L:$L,vigencia_i!$B16)</f>
        <v>0</v>
      </c>
      <c r="F16" s="34">
        <f>SUMIFS(EJEC_ICPA!$O:$O,EJEC_ICPA!$M:$M,vigencia_i!$C16,EJEC_ICPA!$L:$L,vigencia_i!$B16)</f>
        <v>1500000000</v>
      </c>
      <c r="G16" s="34">
        <f>SUMIFS(EJEC_ICPA!$P:$P,EJEC_ICPA!$M:$M,vigencia_i!$C16,EJEC_ICPA!$L:$L,vigencia_i!$B16)</f>
        <v>0</v>
      </c>
      <c r="H16" s="34">
        <f t="shared" ref="H16" si="13">E16+F16-G16</f>
        <v>1500000000</v>
      </c>
      <c r="I16" s="34">
        <f>SUMIFS(EJEC_ICPA!$R:$R,EJEC_ICPA!$M:$M,vigencia_i!$C16,EJEC_ICPA!$L:$L,vigencia_i!$B16)</f>
        <v>1500000000</v>
      </c>
      <c r="J16" s="34">
        <f>SUMIFS(EJEC_ICPA!$S:$S,EJEC_ICPA!$M:$M,vigencia_i!$C16,EJEC_ICPA!$L:$L,vigencia_i!$B16)</f>
        <v>0</v>
      </c>
      <c r="K16" s="34">
        <f t="shared" ref="K16" si="14">H16-I16</f>
        <v>0</v>
      </c>
      <c r="L16" s="67">
        <f t="shared" ref="L16" si="15">I16/H16</f>
        <v>1</v>
      </c>
      <c r="M16" s="34">
        <f>SUMIFS(EJEC_ICPA!$V:$V,EJEC_ICPA!$M:$M,vigencia_i!$C16,EJEC_ICPA!$L:$L,vigencia_i!$B16)</f>
        <v>0</v>
      </c>
      <c r="N16" s="58"/>
    </row>
    <row r="17" spans="1:13" s="53" customFormat="1" ht="15" customHeight="1" x14ac:dyDescent="0.25">
      <c r="A17" s="45" t="s">
        <v>48</v>
      </c>
      <c r="B17" s="45"/>
      <c r="C17" s="46" t="s">
        <v>33</v>
      </c>
      <c r="D17" s="47"/>
      <c r="E17" s="48">
        <f>E18+E21+E23</f>
        <v>62207910</v>
      </c>
      <c r="F17" s="48">
        <f t="shared" ref="F17:K17" si="16">F18+F21+F23</f>
        <v>6346863040</v>
      </c>
      <c r="G17" s="48">
        <f t="shared" si="16"/>
        <v>0</v>
      </c>
      <c r="H17" s="48">
        <f t="shared" si="16"/>
        <v>6409070950</v>
      </c>
      <c r="I17" s="48">
        <f t="shared" si="16"/>
        <v>6401002536</v>
      </c>
      <c r="J17" s="48">
        <f t="shared" si="16"/>
        <v>5990865</v>
      </c>
      <c r="K17" s="48">
        <f t="shared" si="16"/>
        <v>8068414</v>
      </c>
      <c r="L17" s="70">
        <f t="shared" si="6"/>
        <v>0.99874109460435911</v>
      </c>
      <c r="M17" s="48">
        <f>M18+M21+M23</f>
        <v>14554520</v>
      </c>
    </row>
    <row r="18" spans="1:13" s="61" customFormat="1" ht="15" customHeight="1" x14ac:dyDescent="0.25">
      <c r="A18" s="39" t="s">
        <v>49</v>
      </c>
      <c r="B18" s="39"/>
      <c r="C18" s="60" t="s">
        <v>50</v>
      </c>
      <c r="D18" s="49"/>
      <c r="E18" s="41">
        <f>SUM(E19:E20)</f>
        <v>26157910</v>
      </c>
      <c r="F18" s="41">
        <f t="shared" ref="F18:M18" si="17">SUM(F19:F20)</f>
        <v>0</v>
      </c>
      <c r="G18" s="41">
        <f t="shared" si="17"/>
        <v>0</v>
      </c>
      <c r="H18" s="41">
        <f t="shared" si="17"/>
        <v>26157910</v>
      </c>
      <c r="I18" s="41">
        <f t="shared" si="17"/>
        <v>18089496</v>
      </c>
      <c r="J18" s="41">
        <f t="shared" si="17"/>
        <v>1673766</v>
      </c>
      <c r="K18" s="41">
        <f t="shared" si="17"/>
        <v>8068414</v>
      </c>
      <c r="L18" s="72">
        <f t="shared" si="6"/>
        <v>0.69154974537338798</v>
      </c>
      <c r="M18" s="41">
        <f t="shared" si="17"/>
        <v>1049241</v>
      </c>
    </row>
    <row r="19" spans="1:13" ht="15" customHeight="1" x14ac:dyDescent="0.25">
      <c r="A19" s="6" t="s">
        <v>51</v>
      </c>
      <c r="B19" s="57" t="s">
        <v>69</v>
      </c>
      <c r="C19" s="57" t="s">
        <v>70</v>
      </c>
      <c r="D19" s="7" t="s">
        <v>29</v>
      </c>
      <c r="E19" s="34">
        <f>SUMIFS(EJEC_ICPA!$N:$N,EJEC_ICPA!$M:$M,vigencia_i!$C19,EJEC_ICPA!$L:$L,vigencia_i!$B19)</f>
        <v>7240985</v>
      </c>
      <c r="F19" s="35">
        <f>SUMIFS(EJEC_ICPA!$O:$O,EJEC_ICPA!$M:$M,vigencia_i!$C19,EJEC_ICPA!$L:$L,vigencia_i!$B19)</f>
        <v>0</v>
      </c>
      <c r="G19" s="35">
        <f>SUMIFS(EJEC_ICPA!$P:$P,EJEC_ICPA!$M:$M,vigencia_i!$C19,EJEC_ICPA!$L:$L,vigencia_i!$B19)</f>
        <v>0</v>
      </c>
      <c r="H19" s="34">
        <f t="shared" si="8"/>
        <v>7240985</v>
      </c>
      <c r="I19" s="35">
        <f>SUMIFS(EJEC_ICPA!$R:$R,EJEC_ICPA!$M:$M,vigencia_i!$C19,EJEC_ICPA!$L:$L,vigencia_i!$B19)</f>
        <v>7240985</v>
      </c>
      <c r="J19" s="35">
        <f>SUMIFS(EJEC_ICPA!$S:$S,EJEC_ICPA!$M:$M,vigencia_i!$C19,EJEC_ICPA!$L:$L,vigencia_i!$B19)</f>
        <v>674716</v>
      </c>
      <c r="K19" s="34">
        <f t="shared" si="9"/>
        <v>0</v>
      </c>
      <c r="L19" s="67">
        <f t="shared" si="6"/>
        <v>1</v>
      </c>
      <c r="M19" s="35">
        <f>SUMIFS(EJEC_ICPA!$V:$V,EJEC_ICPA!$M:$M,vigencia_i!$C19,EJEC_ICPA!$L:$L,vigencia_i!$B19)</f>
        <v>1049241</v>
      </c>
    </row>
    <row r="20" spans="1:13" ht="15" customHeight="1" x14ac:dyDescent="0.25">
      <c r="A20" s="6" t="s">
        <v>51</v>
      </c>
      <c r="B20" s="57" t="s">
        <v>76</v>
      </c>
      <c r="C20" s="57" t="s">
        <v>77</v>
      </c>
      <c r="D20" s="7" t="s">
        <v>30</v>
      </c>
      <c r="E20" s="34">
        <f>SUMIFS(EJEC_ICPA!$N:$N,EJEC_ICPA!$M:$M,vigencia_i!$C20,EJEC_ICPA!$L:$L,vigencia_i!$B20)</f>
        <v>18916925</v>
      </c>
      <c r="F20" s="35">
        <f>SUMIFS(EJEC_ICPA!$O:$O,EJEC_ICPA!$M:$M,vigencia_i!$C20,EJEC_ICPA!$L:$L,vigencia_i!$B20)</f>
        <v>0</v>
      </c>
      <c r="G20" s="35">
        <f>SUMIFS(EJEC_ICPA!$P:$P,EJEC_ICPA!$M:$M,vigencia_i!$C20,EJEC_ICPA!$L:$L,vigencia_i!$B20)</f>
        <v>0</v>
      </c>
      <c r="H20" s="34">
        <f t="shared" si="8"/>
        <v>18916925</v>
      </c>
      <c r="I20" s="35">
        <f>SUMIFS(EJEC_ICPA!$R:$R,EJEC_ICPA!$M:$M,vigencia_i!$C20,EJEC_ICPA!$L:$L,vigencia_i!$B20)</f>
        <v>10848511</v>
      </c>
      <c r="J20" s="35">
        <f>SUMIFS(EJEC_ICPA!$S:$S,EJEC_ICPA!$M:$M,vigencia_i!$C20,EJEC_ICPA!$L:$L,vigencia_i!$B20)</f>
        <v>999050</v>
      </c>
      <c r="K20" s="34">
        <f t="shared" si="9"/>
        <v>8068414</v>
      </c>
      <c r="L20" s="67">
        <f t="shared" si="6"/>
        <v>0.57348173659302448</v>
      </c>
      <c r="M20" s="35">
        <f>SUMIFS(EJEC_ICPA!$V:$V,EJEC_ICPA!$M:$M,vigencia_i!$C20,EJEC_ICPA!$L:$L,vigencia_i!$B20)</f>
        <v>0</v>
      </c>
    </row>
    <row r="21" spans="1:13" s="56" customFormat="1" ht="15" customHeight="1" x14ac:dyDescent="0.25">
      <c r="A21" s="39" t="s">
        <v>52</v>
      </c>
      <c r="B21" s="39"/>
      <c r="C21" s="40" t="s">
        <v>53</v>
      </c>
      <c r="D21" s="49"/>
      <c r="E21" s="41">
        <f>SUM(E22)</f>
        <v>36050000</v>
      </c>
      <c r="F21" s="41">
        <f t="shared" ref="F21:M21" si="18">SUM(F22)</f>
        <v>0</v>
      </c>
      <c r="G21" s="41">
        <f t="shared" si="18"/>
        <v>0</v>
      </c>
      <c r="H21" s="41">
        <f t="shared" si="18"/>
        <v>36050000</v>
      </c>
      <c r="I21" s="41">
        <f t="shared" si="18"/>
        <v>36050000</v>
      </c>
      <c r="J21" s="41">
        <f t="shared" si="18"/>
        <v>4317099</v>
      </c>
      <c r="K21" s="41">
        <f t="shared" si="18"/>
        <v>0</v>
      </c>
      <c r="L21" s="72">
        <f t="shared" si="6"/>
        <v>1</v>
      </c>
      <c r="M21" s="41">
        <f t="shared" si="18"/>
        <v>13505279</v>
      </c>
    </row>
    <row r="22" spans="1:13" ht="15" customHeight="1" x14ac:dyDescent="0.25">
      <c r="A22" s="10" t="s">
        <v>54</v>
      </c>
      <c r="B22" s="57" t="s">
        <v>71</v>
      </c>
      <c r="C22" s="57" t="s">
        <v>55</v>
      </c>
      <c r="D22" s="11" t="s">
        <v>29</v>
      </c>
      <c r="E22" s="34">
        <f>SUMIFS(EJEC_ICPA!$N:$N,EJEC_ICPA!$M:$M,vigencia_i!$C22,EJEC_ICPA!$L:$L,vigencia_i!$B22)</f>
        <v>36050000</v>
      </c>
      <c r="F22" s="34">
        <f>SUMIFS(EJEC_ICPA!$O:$O,EJEC_ICPA!$M:$M,vigencia_i!$C22,EJEC_ICPA!$L:$L,vigencia_i!$B22)</f>
        <v>0</v>
      </c>
      <c r="G22" s="34">
        <f>SUMIFS(EJEC_ICPA!$P:$P,EJEC_ICPA!$M:$M,vigencia_i!$C22,EJEC_ICPA!$L:$L,vigencia_i!$B22)</f>
        <v>0</v>
      </c>
      <c r="H22" s="34">
        <f t="shared" si="8"/>
        <v>36050000</v>
      </c>
      <c r="I22" s="34">
        <f>SUMIFS(EJEC_ICPA!$R:$R,EJEC_ICPA!$M:$M,vigencia_i!$C22,EJEC_ICPA!$L:$L,vigencia_i!$B22)</f>
        <v>36050000</v>
      </c>
      <c r="J22" s="34">
        <f>SUMIFS(EJEC_ICPA!$S:$S,EJEC_ICPA!$M:$M,vigencia_i!$C22,EJEC_ICPA!$L:$L,vigencia_i!$B22)</f>
        <v>4317099</v>
      </c>
      <c r="K22" s="34">
        <f t="shared" si="9"/>
        <v>0</v>
      </c>
      <c r="L22" s="67">
        <f t="shared" si="6"/>
        <v>1</v>
      </c>
      <c r="M22" s="34">
        <f>SUMIFS(EJEC_ICPA!$V:$V,EJEC_ICPA!$M:$M,vigencia_i!$C22,EJEC_ICPA!$L:$L,vigencia_i!$B22)</f>
        <v>13505279</v>
      </c>
    </row>
    <row r="23" spans="1:13" s="56" customFormat="1" ht="15" customHeight="1" x14ac:dyDescent="0.25">
      <c r="A23" s="39" t="s">
        <v>181</v>
      </c>
      <c r="B23" s="39"/>
      <c r="C23" s="40" t="s">
        <v>184</v>
      </c>
      <c r="D23" s="49"/>
      <c r="E23" s="41">
        <f>SUM(E24:E25)</f>
        <v>0</v>
      </c>
      <c r="F23" s="41">
        <f t="shared" ref="F23:M23" si="19">SUM(F24:F25)</f>
        <v>6346863040</v>
      </c>
      <c r="G23" s="41">
        <f t="shared" si="19"/>
        <v>0</v>
      </c>
      <c r="H23" s="41">
        <f t="shared" si="19"/>
        <v>6346863040</v>
      </c>
      <c r="I23" s="41">
        <f t="shared" si="19"/>
        <v>6346863040</v>
      </c>
      <c r="J23" s="41">
        <f t="shared" si="19"/>
        <v>0</v>
      </c>
      <c r="K23" s="41">
        <f t="shared" si="19"/>
        <v>0</v>
      </c>
      <c r="L23" s="72">
        <f t="shared" si="6"/>
        <v>1</v>
      </c>
      <c r="M23" s="41">
        <f t="shared" si="19"/>
        <v>0</v>
      </c>
    </row>
    <row r="24" spans="1:13" x14ac:dyDescent="0.25">
      <c r="A24" s="203" t="s">
        <v>180</v>
      </c>
      <c r="B24" s="203" t="s">
        <v>187</v>
      </c>
      <c r="C24" s="203" t="s">
        <v>183</v>
      </c>
      <c r="D24" s="204" t="s">
        <v>185</v>
      </c>
      <c r="E24" s="34">
        <f>SUMIFS(EJEC_ICPA!$N:$N,EJEC_ICPA!$M:$M,vigencia_i!$C24,EJEC_ICPA!$L:$L,vigencia_i!$B24)</f>
        <v>0</v>
      </c>
      <c r="F24" s="34">
        <f>SUMIFS(EJEC_ICPA!$O:$O,EJEC_ICPA!$M:$M,vigencia_i!$C24,EJEC_ICPA!$L:$L,vigencia_i!$B24)</f>
        <v>5025085835</v>
      </c>
      <c r="G24" s="34">
        <f>SUMIFS(EJEC_ICPA!$P:$P,EJEC_ICPA!$M:$M,vigencia_i!$C24,EJEC_ICPA!$L:$L,vigencia_i!$B24)</f>
        <v>0</v>
      </c>
      <c r="H24" s="34">
        <f t="shared" ref="H24:H25" si="20">E24+F24-G24</f>
        <v>5025085835</v>
      </c>
      <c r="I24" s="34">
        <f>SUMIFS(EJEC_ICPA!$R:$R,EJEC_ICPA!$M:$M,vigencia_i!$C24,EJEC_ICPA!$L:$L,vigencia_i!$B24)</f>
        <v>5025085835</v>
      </c>
      <c r="J24" s="34">
        <f>SUMIFS(EJEC_ICPA!$S:$S,EJEC_ICPA!$M:$M,vigencia_i!$C24,EJEC_ICPA!$L:$L,vigencia_i!$B24)</f>
        <v>0</v>
      </c>
      <c r="K24" s="34">
        <f t="shared" ref="K24:K25" si="21">H24-I24</f>
        <v>0</v>
      </c>
      <c r="L24" s="67">
        <f t="shared" ref="L24:L25" si="22">I24/H24</f>
        <v>1</v>
      </c>
      <c r="M24" s="34">
        <f>SUMIFS(EJEC_ICPA!$V:$V,EJEC_ICPA!$M:$M,vigencia_i!$C24,EJEC_ICPA!$L:$L,vigencia_i!$B24)</f>
        <v>0</v>
      </c>
    </row>
    <row r="25" spans="1:13" x14ac:dyDescent="0.25">
      <c r="A25" s="203" t="s">
        <v>180</v>
      </c>
      <c r="B25" s="203" t="s">
        <v>188</v>
      </c>
      <c r="C25" s="203" t="s">
        <v>183</v>
      </c>
      <c r="D25" s="204" t="s">
        <v>186</v>
      </c>
      <c r="E25" s="34">
        <f>SUMIFS(EJEC_ICPA!$N:$N,EJEC_ICPA!$M:$M,vigencia_i!$C25,EJEC_ICPA!$L:$L,vigencia_i!$B25)</f>
        <v>0</v>
      </c>
      <c r="F25" s="34">
        <f>SUMIFS(EJEC_ICPA!$O:$O,EJEC_ICPA!$M:$M,vigencia_i!$C25,EJEC_ICPA!$L:$L,vigencia_i!$B25)</f>
        <v>1321777205</v>
      </c>
      <c r="G25" s="34">
        <f>SUMIFS(EJEC_ICPA!$P:$P,EJEC_ICPA!$M:$M,vigencia_i!$C25,EJEC_ICPA!$L:$L,vigencia_i!$B25)</f>
        <v>0</v>
      </c>
      <c r="H25" s="34">
        <f t="shared" si="20"/>
        <v>1321777205</v>
      </c>
      <c r="I25" s="34">
        <f>SUMIFS(EJEC_ICPA!$R:$R,EJEC_ICPA!$M:$M,vigencia_i!$C25,EJEC_ICPA!$L:$L,vigencia_i!$B25)</f>
        <v>1321777205</v>
      </c>
      <c r="J25" s="34">
        <f>SUMIFS(EJEC_ICPA!$S:$S,EJEC_ICPA!$M:$M,vigencia_i!$C25,EJEC_ICPA!$L:$L,vigencia_i!$B25)</f>
        <v>0</v>
      </c>
      <c r="K25" s="34">
        <f t="shared" si="21"/>
        <v>0</v>
      </c>
      <c r="L25" s="67">
        <f t="shared" si="22"/>
        <v>1</v>
      </c>
      <c r="M25" s="34">
        <f>SUMIFS(EJEC_ICPA!$V:$V,EJEC_ICPA!$M:$M,vigencia_i!$C25,EJEC_ICPA!$L:$L,vigencia_i!$B25)</f>
        <v>0</v>
      </c>
    </row>
  </sheetData>
  <sheetProtection autoFilter="0"/>
  <pageMargins left="0.7" right="0.7" top="0.75" bottom="0.75" header="0.3" footer="0.3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D2AF-63BB-41D7-916D-808966BFF977}">
  <dimension ref="A1:R35"/>
  <sheetViews>
    <sheetView topLeftCell="A5" zoomScale="110" zoomScaleNormal="110" workbookViewId="0">
      <pane xSplit="5" ySplit="3" topLeftCell="F8" activePane="bottomRight" state="frozen"/>
      <selection activeCell="A5" sqref="A5"/>
      <selection pane="topRight" activeCell="F5" sqref="F5"/>
      <selection pane="bottomLeft" activeCell="A8" sqref="A8"/>
      <selection pane="bottomRight" activeCell="F8" sqref="F8"/>
    </sheetView>
  </sheetViews>
  <sheetFormatPr baseColWidth="10" defaultColWidth="11.44140625" defaultRowHeight="15" customHeight="1" x14ac:dyDescent="0.25"/>
  <cols>
    <col min="1" max="1" width="15.5546875" style="130" customWidth="1"/>
    <col min="2" max="2" width="33.88671875" style="130" customWidth="1"/>
    <col min="3" max="4" width="15.44140625" style="130" customWidth="1"/>
    <col min="5" max="5" width="16" style="130" customWidth="1"/>
    <col min="6" max="6" width="16" style="143" customWidth="1"/>
    <col min="7" max="7" width="16.5546875" style="130" customWidth="1"/>
    <col min="8" max="8" width="17.33203125" style="130" customWidth="1"/>
    <col min="9" max="9" width="17.88671875" style="130" customWidth="1"/>
    <col min="10" max="10" width="10" style="146" customWidth="1"/>
    <col min="11" max="11" width="10" style="149" customWidth="1"/>
    <col min="12" max="12" width="64.109375" style="130" customWidth="1"/>
    <col min="13" max="16384" width="11.44140625" style="130"/>
  </cols>
  <sheetData>
    <row r="1" spans="1:12" s="128" customFormat="1" ht="15" customHeight="1" x14ac:dyDescent="0.25">
      <c r="B1" s="263" t="s">
        <v>152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128" customFormat="1" ht="15" customHeight="1" x14ac:dyDescent="0.25">
      <c r="B2" s="263" t="s">
        <v>153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s="128" customFormat="1" ht="15" customHeight="1" x14ac:dyDescent="0.25">
      <c r="B3" s="263" t="s">
        <v>218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2" s="128" customFormat="1" ht="15" customHeight="1" x14ac:dyDescent="0.25">
      <c r="B4" s="129"/>
      <c r="C4" s="129"/>
      <c r="D4" s="129"/>
      <c r="E4" s="129"/>
      <c r="F4" s="142"/>
      <c r="G4" s="129"/>
      <c r="H4" s="129"/>
      <c r="I4" s="129"/>
      <c r="J4" s="144"/>
      <c r="K4" s="148"/>
    </row>
    <row r="5" spans="1:12" s="140" customFormat="1" ht="15" customHeight="1" x14ac:dyDescent="0.25">
      <c r="A5" s="150"/>
      <c r="B5" s="264" t="s">
        <v>154</v>
      </c>
      <c r="C5" s="265" t="s">
        <v>178</v>
      </c>
      <c r="D5" s="265"/>
      <c r="E5" s="265"/>
      <c r="F5" s="265"/>
      <c r="G5" s="265" t="s">
        <v>179</v>
      </c>
      <c r="H5" s="265"/>
      <c r="I5" s="265"/>
      <c r="J5" s="265"/>
      <c r="K5" s="266" t="s">
        <v>155</v>
      </c>
      <c r="L5" s="267" t="s">
        <v>156</v>
      </c>
    </row>
    <row r="6" spans="1:12" s="140" customFormat="1" ht="22.5" customHeight="1" x14ac:dyDescent="0.25">
      <c r="A6" s="150"/>
      <c r="B6" s="264"/>
      <c r="C6" s="151" t="s">
        <v>157</v>
      </c>
      <c r="D6" s="151" t="s">
        <v>151</v>
      </c>
      <c r="E6" s="151" t="s">
        <v>158</v>
      </c>
      <c r="F6" s="152" t="s">
        <v>159</v>
      </c>
      <c r="G6" s="151" t="s">
        <v>157</v>
      </c>
      <c r="H6" s="151" t="s">
        <v>151</v>
      </c>
      <c r="I6" s="151" t="s">
        <v>158</v>
      </c>
      <c r="J6" s="153" t="s">
        <v>159</v>
      </c>
      <c r="K6" s="266"/>
      <c r="L6" s="267"/>
    </row>
    <row r="7" spans="1:12" s="138" customFormat="1" ht="33" customHeight="1" x14ac:dyDescent="0.25">
      <c r="A7" s="173" t="s">
        <v>34</v>
      </c>
      <c r="B7" s="174" t="s">
        <v>35</v>
      </c>
      <c r="C7" s="154">
        <f t="shared" ref="C7:E7" si="0">C8+C22</f>
        <v>13740636534</v>
      </c>
      <c r="D7" s="154">
        <f>D8+D22</f>
        <v>24365443003</v>
      </c>
      <c r="E7" s="154">
        <f t="shared" si="0"/>
        <v>23199333526</v>
      </c>
      <c r="F7" s="155">
        <f>IF(E7,E7/D7,0)</f>
        <v>0.95214084649080988</v>
      </c>
      <c r="G7" s="154">
        <f>G8+G22</f>
        <v>14533479602</v>
      </c>
      <c r="H7" s="154">
        <f t="shared" ref="H7:I7" si="1">H8+H22</f>
        <v>24950811693</v>
      </c>
      <c r="I7" s="154">
        <f t="shared" si="1"/>
        <v>24779770161</v>
      </c>
      <c r="J7" s="156">
        <f t="shared" ref="J7:J10" si="2">IF(I7,I7/H7,0)</f>
        <v>0.99314485099304461</v>
      </c>
      <c r="K7" s="170">
        <f t="shared" ref="K7:K29" si="3">(I7-E7)/E7</f>
        <v>6.8124225776950445E-2</v>
      </c>
      <c r="L7" s="157"/>
    </row>
    <row r="8" spans="1:12" s="186" customFormat="1" ht="15" customHeight="1" x14ac:dyDescent="0.25">
      <c r="A8" s="175" t="s">
        <v>36</v>
      </c>
      <c r="B8" s="176" t="s">
        <v>24</v>
      </c>
      <c r="C8" s="181">
        <f t="shared" ref="C8:E8" si="4">C9</f>
        <v>13692246534</v>
      </c>
      <c r="D8" s="181">
        <f t="shared" si="4"/>
        <v>16633135741</v>
      </c>
      <c r="E8" s="181">
        <f t="shared" si="4"/>
        <v>15467026264</v>
      </c>
      <c r="F8" s="182">
        <f t="shared" ref="F8:F28" si="5">IF(E8,E8/D8,0)</f>
        <v>0.92989238498633853</v>
      </c>
      <c r="G8" s="181">
        <f>G9</f>
        <v>14471271692</v>
      </c>
      <c r="H8" s="181">
        <f t="shared" ref="H8:I8" si="6">H9</f>
        <v>18541740743</v>
      </c>
      <c r="I8" s="181">
        <f t="shared" si="6"/>
        <v>18378767625</v>
      </c>
      <c r="J8" s="183">
        <f t="shared" si="2"/>
        <v>0.99121047369505877</v>
      </c>
      <c r="K8" s="184">
        <f t="shared" si="3"/>
        <v>0.18825476282904952</v>
      </c>
      <c r="L8" s="185"/>
    </row>
    <row r="9" spans="1:12" s="137" customFormat="1" ht="15" customHeight="1" x14ac:dyDescent="0.25">
      <c r="A9" s="177" t="s">
        <v>37</v>
      </c>
      <c r="B9" s="178" t="s">
        <v>38</v>
      </c>
      <c r="C9" s="158">
        <f t="shared" ref="C9:E9" si="7">C10+C12</f>
        <v>13692246534</v>
      </c>
      <c r="D9" s="158">
        <f t="shared" si="7"/>
        <v>16633135741</v>
      </c>
      <c r="E9" s="158">
        <f t="shared" si="7"/>
        <v>15467026264</v>
      </c>
      <c r="F9" s="159">
        <f t="shared" si="5"/>
        <v>0.92989238498633853</v>
      </c>
      <c r="G9" s="158">
        <f>G10+G12</f>
        <v>14471271692</v>
      </c>
      <c r="H9" s="158">
        <f t="shared" ref="H9:I9" si="8">H10+H12</f>
        <v>18541740743</v>
      </c>
      <c r="I9" s="158">
        <f t="shared" si="8"/>
        <v>18378767625</v>
      </c>
      <c r="J9" s="160">
        <f t="shared" si="2"/>
        <v>0.99121047369505877</v>
      </c>
      <c r="K9" s="171">
        <f t="shared" si="3"/>
        <v>0.18825476282904952</v>
      </c>
      <c r="L9" s="161"/>
    </row>
    <row r="10" spans="1:12" s="137" customFormat="1" ht="15" customHeight="1" x14ac:dyDescent="0.25">
      <c r="A10" s="177" t="s">
        <v>39</v>
      </c>
      <c r="B10" s="178" t="s">
        <v>40</v>
      </c>
      <c r="C10" s="158">
        <f t="shared" ref="C10:E10" si="9">SUM(C11)</f>
        <v>212077000</v>
      </c>
      <c r="D10" s="158">
        <f t="shared" si="9"/>
        <v>212077000</v>
      </c>
      <c r="E10" s="158">
        <f t="shared" si="9"/>
        <v>197570623</v>
      </c>
      <c r="F10" s="159">
        <f t="shared" si="5"/>
        <v>0.9315985373237079</v>
      </c>
      <c r="G10" s="158">
        <f>SUM(G11)</f>
        <v>218439310</v>
      </c>
      <c r="H10" s="158">
        <f t="shared" ref="H10:I10" si="10">SUM(H11)</f>
        <v>218439310</v>
      </c>
      <c r="I10" s="158">
        <f t="shared" si="10"/>
        <v>218439310</v>
      </c>
      <c r="J10" s="160">
        <f t="shared" si="2"/>
        <v>1</v>
      </c>
      <c r="K10" s="171">
        <f t="shared" si="3"/>
        <v>0.10562646755433878</v>
      </c>
      <c r="L10" s="161"/>
    </row>
    <row r="11" spans="1:12" s="131" customFormat="1" ht="15" customHeight="1" x14ac:dyDescent="0.25">
      <c r="A11" s="172" t="s">
        <v>41</v>
      </c>
      <c r="B11" s="141" t="s">
        <v>93</v>
      </c>
      <c r="C11" s="162">
        <f>INGRESOS_2019_2020!F12</f>
        <v>212077000</v>
      </c>
      <c r="D11" s="162">
        <f>INGRESOS_2019_2020!G12</f>
        <v>212077000</v>
      </c>
      <c r="E11" s="162">
        <f>INGRESOS_2019_2020!H12</f>
        <v>197570623</v>
      </c>
      <c r="F11" s="159">
        <f t="shared" si="5"/>
        <v>0.9315985373237079</v>
      </c>
      <c r="G11" s="163">
        <f>SUMIFS(vigencia_i!$E:$E,vigencia_i!$C:$C,comprativo_i!$B11)</f>
        <v>218439310</v>
      </c>
      <c r="H11" s="163">
        <f>SUMIFS(vigencia_i!$H:$H,vigencia_i!$C:$C,comprativo_i!$B11)</f>
        <v>218439310</v>
      </c>
      <c r="I11" s="163">
        <f>SUMIFS(vigencia_i!$I:$I,vigencia_i!$C:$C,comprativo_i!$B11)</f>
        <v>218439310</v>
      </c>
      <c r="J11" s="145">
        <f>IF(I11,I11/H11,0)</f>
        <v>1</v>
      </c>
      <c r="K11" s="171">
        <f t="shared" si="3"/>
        <v>0.10562646755433878</v>
      </c>
      <c r="L11" s="164"/>
    </row>
    <row r="12" spans="1:12" s="137" customFormat="1" ht="15" customHeight="1" x14ac:dyDescent="0.25">
      <c r="A12" s="177" t="s">
        <v>42</v>
      </c>
      <c r="B12" s="178" t="s">
        <v>43</v>
      </c>
      <c r="C12" s="158">
        <f t="shared" ref="C12:E12" si="11">SUM(C13)</f>
        <v>13480169534</v>
      </c>
      <c r="D12" s="158">
        <f t="shared" si="11"/>
        <v>16421058741</v>
      </c>
      <c r="E12" s="158">
        <f t="shared" si="11"/>
        <v>15269455641</v>
      </c>
      <c r="F12" s="159">
        <f t="shared" si="5"/>
        <v>0.92987035013006292</v>
      </c>
      <c r="G12" s="158">
        <f>SUM(G13)</f>
        <v>14252832382</v>
      </c>
      <c r="H12" s="158">
        <f t="shared" ref="H12:I12" si="12">SUM(H13)</f>
        <v>18323301433</v>
      </c>
      <c r="I12" s="158">
        <f t="shared" si="12"/>
        <v>18160328315</v>
      </c>
      <c r="J12" s="145">
        <f t="shared" ref="J12:J29" si="13">IF(I12,I12/H12,0)</f>
        <v>0.99110569028207507</v>
      </c>
      <c r="K12" s="171">
        <f t="shared" si="3"/>
        <v>0.18932388566870195</v>
      </c>
      <c r="L12" s="165"/>
    </row>
    <row r="13" spans="1:12" s="137" customFormat="1" ht="22.5" customHeight="1" x14ac:dyDescent="0.25">
      <c r="A13" s="177" t="s">
        <v>44</v>
      </c>
      <c r="B13" s="179" t="s">
        <v>45</v>
      </c>
      <c r="C13" s="158">
        <f t="shared" ref="C13:E13" si="14">SUM(C14:C20)</f>
        <v>13480169534</v>
      </c>
      <c r="D13" s="158">
        <f t="shared" si="14"/>
        <v>16421058741</v>
      </c>
      <c r="E13" s="158">
        <f t="shared" si="14"/>
        <v>15269455641</v>
      </c>
      <c r="F13" s="159">
        <f t="shared" si="5"/>
        <v>0.92987035013006292</v>
      </c>
      <c r="G13" s="158">
        <f>SUM(G14:G21)</f>
        <v>14252832382</v>
      </c>
      <c r="H13" s="158">
        <f>SUM(H14:H21)</f>
        <v>18323301433</v>
      </c>
      <c r="I13" s="158">
        <f t="shared" ref="I13" si="15">SUM(I14:I21)</f>
        <v>18160328315</v>
      </c>
      <c r="J13" s="145">
        <f>IF(I13,I13/H13,0)</f>
        <v>0.99110569028207507</v>
      </c>
      <c r="K13" s="171">
        <f t="shared" si="3"/>
        <v>0.18932388566870195</v>
      </c>
      <c r="L13" s="165"/>
    </row>
    <row r="14" spans="1:12" s="131" customFormat="1" ht="36" customHeight="1" x14ac:dyDescent="0.25">
      <c r="A14" s="172" t="s">
        <v>46</v>
      </c>
      <c r="B14" s="141" t="s">
        <v>66</v>
      </c>
      <c r="C14" s="163">
        <f>INGRESOS_2019_2020!F14</f>
        <v>6919237298</v>
      </c>
      <c r="D14" s="163">
        <f>INGRESOS_2019_2020!G14</f>
        <v>6919237298</v>
      </c>
      <c r="E14" s="163">
        <f>INGRESOS_2019_2020!H14</f>
        <v>6342634188</v>
      </c>
      <c r="F14" s="166">
        <f t="shared" si="5"/>
        <v>0.91666666640170491</v>
      </c>
      <c r="G14" s="163">
        <f>SUMIFS(vigencia_i!$E:$E,vigencia_i!$C:$C,comprativo_i!$B14)</f>
        <v>7318227555</v>
      </c>
      <c r="H14" s="163">
        <f>SUMIFS(vigencia_i!$H:$H,vigencia_i!$C:$C,comprativo_i!$B14)</f>
        <v>7318227555</v>
      </c>
      <c r="I14" s="163">
        <f>SUMIFS(vigencia_i!$I:$I,vigencia_i!$C:$C,comprativo_i!$B14)</f>
        <v>7318227555</v>
      </c>
      <c r="J14" s="145">
        <f t="shared" si="13"/>
        <v>1</v>
      </c>
      <c r="K14" s="167">
        <f t="shared" si="3"/>
        <v>0.15381517175399806</v>
      </c>
      <c r="L14" s="132"/>
    </row>
    <row r="15" spans="1:12" s="131" customFormat="1" ht="47.25" customHeight="1" x14ac:dyDescent="0.25">
      <c r="A15" s="172" t="s">
        <v>46</v>
      </c>
      <c r="B15" s="141" t="s">
        <v>68</v>
      </c>
      <c r="C15" s="163">
        <f>INGRESOS_2019_2020!F15+INGRESOS_2019_2020!F16</f>
        <v>3000000000</v>
      </c>
      <c r="D15" s="163">
        <f>INGRESOS_2019_2020!G15+INGRESOS_2019_2020!G16</f>
        <v>5661089347</v>
      </c>
      <c r="E15" s="163">
        <f>INGRESOS_2019_2020!H15+INGRESOS_2019_2020!H16</f>
        <v>5086089357</v>
      </c>
      <c r="F15" s="166">
        <f t="shared" si="5"/>
        <v>0.89842944444875938</v>
      </c>
      <c r="G15" s="163">
        <f>SUMIFS(vigencia_i!$E:$E,vigencia_i!$C:$C,comprativo_i!$B15)</f>
        <v>3975813089</v>
      </c>
      <c r="H15" s="163">
        <f>SUMIFS(vigencia_i!$H:$H,vigencia_i!$C:$C,comprativo_i!$B15)</f>
        <v>6237416187</v>
      </c>
      <c r="I15" s="163">
        <f>SUMIFS(vigencia_i!$I:$I,vigencia_i!$C:$C,comprativo_i!$B15)</f>
        <v>6075193069</v>
      </c>
      <c r="J15" s="145">
        <f t="shared" si="13"/>
        <v>0.97399193622222857</v>
      </c>
      <c r="K15" s="167">
        <f t="shared" ref="K15:K20" si="16">(I15-E15)/E15</f>
        <v>0.19447234261401514</v>
      </c>
      <c r="L15" s="132" t="s">
        <v>208</v>
      </c>
    </row>
    <row r="16" spans="1:12" s="131" customFormat="1" ht="47.25" customHeight="1" x14ac:dyDescent="0.25">
      <c r="A16" s="172" t="s">
        <v>46</v>
      </c>
      <c r="B16" s="141" t="s">
        <v>216</v>
      </c>
      <c r="C16" s="163">
        <v>0</v>
      </c>
      <c r="D16" s="163">
        <v>0</v>
      </c>
      <c r="E16" s="163">
        <v>0</v>
      </c>
      <c r="F16" s="166">
        <f t="shared" ref="F16:F17" si="17">IF(E16,E16/D16,0)</f>
        <v>0</v>
      </c>
      <c r="G16" s="163">
        <f>SUMIFS(vigencia_i!$E:$E,vigencia_i!$C:$C,comprativo_i!$B16)</f>
        <v>0</v>
      </c>
      <c r="H16" s="163">
        <f>SUMIFS(vigencia_i!$H:$H,vigencia_i!$C:$C,comprativo_i!$B16)</f>
        <v>25000000</v>
      </c>
      <c r="I16" s="163">
        <f>SUMIFS(vigencia_i!$I:$I,vigencia_i!$C:$C,comprativo_i!$B16)</f>
        <v>24750000</v>
      </c>
      <c r="J16" s="145">
        <f t="shared" ref="J16:J17" si="18">IF(I16,I16/H16,0)</f>
        <v>0.99</v>
      </c>
      <c r="K16" s="167"/>
      <c r="L16" s="132" t="s">
        <v>197</v>
      </c>
    </row>
    <row r="17" spans="1:18" s="131" customFormat="1" ht="47.25" customHeight="1" x14ac:dyDescent="0.25">
      <c r="A17" s="172" t="s">
        <v>46</v>
      </c>
      <c r="B17" s="141" t="s">
        <v>193</v>
      </c>
      <c r="C17" s="163">
        <v>0</v>
      </c>
      <c r="D17" s="163">
        <v>0</v>
      </c>
      <c r="E17" s="163">
        <v>0</v>
      </c>
      <c r="F17" s="166">
        <f t="shared" si="17"/>
        <v>0</v>
      </c>
      <c r="G17" s="163">
        <f>SUMIFS(vigencia_i!$E:$E,vigencia_i!$C:$C,comprativo_i!$B17)</f>
        <v>0</v>
      </c>
      <c r="H17" s="163">
        <f>SUMIFS(vigencia_i!$H:$H,vigencia_i!$C:$C,comprativo_i!$B17)</f>
        <v>50000000</v>
      </c>
      <c r="I17" s="163">
        <f>SUMIFS(vigencia_i!$I:$I,vigencia_i!$C:$C,comprativo_i!$B17)</f>
        <v>49500000</v>
      </c>
      <c r="J17" s="145">
        <f t="shared" si="18"/>
        <v>0.99</v>
      </c>
      <c r="K17" s="167"/>
      <c r="L17" s="132" t="s">
        <v>198</v>
      </c>
    </row>
    <row r="18" spans="1:18" s="131" customFormat="1" ht="37.5" customHeight="1" x14ac:dyDescent="0.25">
      <c r="A18" s="172" t="s">
        <v>46</v>
      </c>
      <c r="B18" s="141" t="s">
        <v>79</v>
      </c>
      <c r="C18" s="163">
        <f>INGRESOS_2019_2020!F19</f>
        <v>2560478919</v>
      </c>
      <c r="D18" s="163">
        <f>INGRESOS_2019_2020!G19</f>
        <v>1904425357</v>
      </c>
      <c r="E18" s="163">
        <f>INGRESOS_2019_2020!H19</f>
        <v>1904425357</v>
      </c>
      <c r="F18" s="166">
        <f t="shared" si="5"/>
        <v>1</v>
      </c>
      <c r="G18" s="163">
        <f>SUMIFS(vigencia_i!$E:$E,vigencia_i!$C:$C,comprativo_i!$B18)</f>
        <v>1928324822</v>
      </c>
      <c r="H18" s="163">
        <f>SUMIFS(vigencia_i!$H:$H,vigencia_i!$C:$C,comprativo_i!$B18)</f>
        <v>1226449930</v>
      </c>
      <c r="I18" s="163">
        <f>SUMIFS(vigencia_i!$I:$I,vigencia_i!$C:$C,comprativo_i!$B18)</f>
        <v>1226449930</v>
      </c>
      <c r="J18" s="145">
        <f t="shared" si="13"/>
        <v>1</v>
      </c>
      <c r="K18" s="167">
        <f t="shared" si="3"/>
        <v>-0.35599999995169146</v>
      </c>
      <c r="L18" s="132" t="s">
        <v>209</v>
      </c>
    </row>
    <row r="19" spans="1:18" s="131" customFormat="1" ht="34.950000000000003" customHeight="1" x14ac:dyDescent="0.25">
      <c r="A19" s="172" t="s">
        <v>46</v>
      </c>
      <c r="B19" s="141" t="s">
        <v>73</v>
      </c>
      <c r="C19" s="163">
        <f>INGRESOS_2019_2020!F17</f>
        <v>700531840</v>
      </c>
      <c r="D19" s="163">
        <f>INGRESOS_2019_2020!G17</f>
        <v>1635116739</v>
      </c>
      <c r="E19" s="163">
        <f>INGRESOS_2019_2020!H17</f>
        <v>1635116739</v>
      </c>
      <c r="F19" s="166">
        <f t="shared" si="5"/>
        <v>1</v>
      </c>
      <c r="G19" s="163">
        <f>SUMIFS(vigencia_i!$E:$E,vigencia_i!$C:$C,comprativo_i!$B19)</f>
        <v>721547795</v>
      </c>
      <c r="H19" s="163">
        <f>SUMIFS(vigencia_i!$H:$H,vigencia_i!$C:$C,comprativo_i!$B19)</f>
        <v>1655982473</v>
      </c>
      <c r="I19" s="163">
        <f>SUMIFS(vigencia_i!$I:$I,vigencia_i!$C:$C,comprativo_i!$B19)</f>
        <v>1655982473</v>
      </c>
      <c r="J19" s="145">
        <f t="shared" si="13"/>
        <v>1</v>
      </c>
      <c r="K19" s="167">
        <f t="shared" si="16"/>
        <v>1.2761005683766044E-2</v>
      </c>
      <c r="L19" s="132" t="s">
        <v>205</v>
      </c>
    </row>
    <row r="20" spans="1:18" s="131" customFormat="1" ht="28.95" customHeight="1" x14ac:dyDescent="0.25">
      <c r="A20" s="172" t="s">
        <v>47</v>
      </c>
      <c r="B20" s="141" t="s">
        <v>75</v>
      </c>
      <c r="C20" s="163">
        <f>INGRESOS_2019_2020!F18</f>
        <v>299921477</v>
      </c>
      <c r="D20" s="163">
        <f>INGRESOS_2019_2020!G18</f>
        <v>301190000</v>
      </c>
      <c r="E20" s="163">
        <f>INGRESOS_2019_2020!H18</f>
        <v>301190000</v>
      </c>
      <c r="F20" s="166">
        <f t="shared" si="5"/>
        <v>1</v>
      </c>
      <c r="G20" s="163">
        <f>SUMIFS(vigencia_i!$E:$E,vigencia_i!$C:$C,comprativo_i!$B20)</f>
        <v>308919121</v>
      </c>
      <c r="H20" s="163">
        <f>SUMIFS(vigencia_i!$H:$H,vigencia_i!$C:$C,comprativo_i!$B20)</f>
        <v>310225288</v>
      </c>
      <c r="I20" s="163">
        <f>SUMIFS(vigencia_i!$I:$I,vigencia_i!$C:$C,comprativo_i!$B20)</f>
        <v>310225288</v>
      </c>
      <c r="J20" s="145">
        <f t="shared" si="13"/>
        <v>1</v>
      </c>
      <c r="K20" s="167">
        <f t="shared" si="16"/>
        <v>2.999863209269896E-2</v>
      </c>
      <c r="L20" s="132" t="s">
        <v>210</v>
      </c>
    </row>
    <row r="21" spans="1:18" s="131" customFormat="1" ht="28.95" customHeight="1" x14ac:dyDescent="0.25">
      <c r="A21" s="172" t="s">
        <v>106</v>
      </c>
      <c r="B21" s="141" t="s">
        <v>212</v>
      </c>
      <c r="C21" s="163">
        <v>0</v>
      </c>
      <c r="D21" s="163">
        <v>0</v>
      </c>
      <c r="E21" s="163">
        <v>0</v>
      </c>
      <c r="F21" s="166"/>
      <c r="G21" s="163">
        <f>SUMIFS(vigencia_i!$E:$E,vigencia_i!$C:$C,comprativo_i!$B21)</f>
        <v>0</v>
      </c>
      <c r="H21" s="163">
        <f>SUMIFS(vigencia_i!$H:$H,vigencia_i!$C:$C,comprativo_i!$B21)</f>
        <v>1500000000</v>
      </c>
      <c r="I21" s="163">
        <f>SUMIFS(vigencia_i!$I:$I,vigencia_i!$C:$C,comprativo_i!$B21)</f>
        <v>1500000000</v>
      </c>
      <c r="J21" s="145">
        <f t="shared" ref="J21" si="19">IF(I21,I21/H21,0)</f>
        <v>1</v>
      </c>
      <c r="K21" s="167"/>
      <c r="L21" s="132" t="s">
        <v>215</v>
      </c>
    </row>
    <row r="22" spans="1:18" s="212" customFormat="1" ht="15" customHeight="1" x14ac:dyDescent="0.25">
      <c r="A22" s="205" t="s">
        <v>48</v>
      </c>
      <c r="B22" s="206" t="s">
        <v>33</v>
      </c>
      <c r="C22" s="207">
        <f>C23+C26+C28</f>
        <v>48390000</v>
      </c>
      <c r="D22" s="207">
        <f>D23+D26+D28</f>
        <v>7732307262</v>
      </c>
      <c r="E22" s="207">
        <f t="shared" ref="E22" si="20">E23+E26+E28</f>
        <v>7732307262</v>
      </c>
      <c r="F22" s="208">
        <f t="shared" si="5"/>
        <v>1</v>
      </c>
      <c r="G22" s="207">
        <f t="shared" ref="G22:I22" si="21">G23+G26+G28</f>
        <v>62207910</v>
      </c>
      <c r="H22" s="207">
        <f t="shared" si="21"/>
        <v>6409070950</v>
      </c>
      <c r="I22" s="207">
        <f t="shared" si="21"/>
        <v>6401002536</v>
      </c>
      <c r="J22" s="209">
        <f t="shared" si="13"/>
        <v>0.99874109460435911</v>
      </c>
      <c r="K22" s="210">
        <f t="shared" si="3"/>
        <v>-0.17217431756011869</v>
      </c>
      <c r="L22" s="211"/>
    </row>
    <row r="23" spans="1:18" s="137" customFormat="1" ht="15" customHeight="1" x14ac:dyDescent="0.25">
      <c r="A23" s="177" t="s">
        <v>49</v>
      </c>
      <c r="B23" s="179" t="s">
        <v>50</v>
      </c>
      <c r="C23" s="158">
        <f t="shared" ref="C23:E23" si="22">SUM(C24:C25)</f>
        <v>13390000</v>
      </c>
      <c r="D23" s="158">
        <f t="shared" si="22"/>
        <v>13390000</v>
      </c>
      <c r="E23" s="158">
        <f t="shared" si="22"/>
        <v>13390000</v>
      </c>
      <c r="F23" s="159">
        <f t="shared" si="5"/>
        <v>1</v>
      </c>
      <c r="G23" s="158">
        <f>SUM(G24:G25)</f>
        <v>26157910</v>
      </c>
      <c r="H23" s="158">
        <f t="shared" ref="H23:I23" si="23">SUM(H24:H25)</f>
        <v>26157910</v>
      </c>
      <c r="I23" s="158">
        <f t="shared" si="23"/>
        <v>18089496</v>
      </c>
      <c r="J23" s="145">
        <f t="shared" si="13"/>
        <v>0.69154974537338798</v>
      </c>
      <c r="K23" s="171">
        <f t="shared" si="3"/>
        <v>0.35097057505601192</v>
      </c>
      <c r="L23" s="139"/>
    </row>
    <row r="24" spans="1:18" s="131" customFormat="1" ht="15" customHeight="1" x14ac:dyDescent="0.25">
      <c r="A24" s="180" t="s">
        <v>51</v>
      </c>
      <c r="B24" s="141" t="s">
        <v>70</v>
      </c>
      <c r="C24" s="168">
        <f>INGRESOS_2019_2020!F24</f>
        <v>5150000</v>
      </c>
      <c r="D24" s="168">
        <f>INGRESOS_2019_2020!G24</f>
        <v>5150000</v>
      </c>
      <c r="E24" s="168">
        <f>INGRESOS_2019_2020!H24</f>
        <v>5150000</v>
      </c>
      <c r="F24" s="159">
        <f t="shared" si="5"/>
        <v>1</v>
      </c>
      <c r="G24" s="163">
        <f>SUMIFS(vigencia_i!$E:$E,vigencia_i!$C:$C,comprativo_i!$B24)</f>
        <v>7240985</v>
      </c>
      <c r="H24" s="163">
        <f>SUMIFS(vigencia_i!$H:$H,vigencia_i!$C:$C,comprativo_i!$B24)</f>
        <v>7240985</v>
      </c>
      <c r="I24" s="163">
        <f>SUMIFS(vigencia_i!$I:$I,vigencia_i!$C:$C,comprativo_i!$B24)</f>
        <v>7240985</v>
      </c>
      <c r="J24" s="145">
        <f t="shared" si="13"/>
        <v>1</v>
      </c>
      <c r="K24" s="213">
        <f t="shared" si="3"/>
        <v>0.40601650485436891</v>
      </c>
      <c r="L24" s="132"/>
    </row>
    <row r="25" spans="1:18" s="131" customFormat="1" ht="15" customHeight="1" x14ac:dyDescent="0.25">
      <c r="A25" s="180" t="s">
        <v>51</v>
      </c>
      <c r="B25" s="141" t="s">
        <v>77</v>
      </c>
      <c r="C25" s="169">
        <f>INGRESOS_2019_2020!F25</f>
        <v>8240000</v>
      </c>
      <c r="D25" s="169">
        <f>INGRESOS_2019_2020!G25</f>
        <v>8240000</v>
      </c>
      <c r="E25" s="169">
        <f>INGRESOS_2019_2020!H25</f>
        <v>8240000</v>
      </c>
      <c r="F25" s="166">
        <f t="shared" si="5"/>
        <v>1</v>
      </c>
      <c r="G25" s="163">
        <f>SUMIFS(vigencia_i!$E:$E,vigencia_i!$C:$C,comprativo_i!$B25)</f>
        <v>18916925</v>
      </c>
      <c r="H25" s="163">
        <f>SUMIFS(vigencia_i!$H:$H,vigencia_i!$C:$C,comprativo_i!$B25)</f>
        <v>18916925</v>
      </c>
      <c r="I25" s="163">
        <f>SUMIFS(vigencia_i!$I:$I,vigencia_i!$C:$C,comprativo_i!$B25)</f>
        <v>10848511</v>
      </c>
      <c r="J25" s="145">
        <f t="shared" si="13"/>
        <v>0.57348173659302448</v>
      </c>
      <c r="K25" s="167">
        <f t="shared" si="3"/>
        <v>0.31656686893203884</v>
      </c>
      <c r="L25" s="132"/>
    </row>
    <row r="26" spans="1:18" s="137" customFormat="1" ht="15" customHeight="1" x14ac:dyDescent="0.25">
      <c r="A26" s="177" t="s">
        <v>52</v>
      </c>
      <c r="B26" s="178" t="s">
        <v>53</v>
      </c>
      <c r="C26" s="158">
        <f t="shared" ref="C26:E26" si="24">SUM(C27)</f>
        <v>35000000</v>
      </c>
      <c r="D26" s="158">
        <f t="shared" si="24"/>
        <v>35000000</v>
      </c>
      <c r="E26" s="158">
        <f t="shared" si="24"/>
        <v>35000000</v>
      </c>
      <c r="F26" s="159">
        <f t="shared" si="5"/>
        <v>1</v>
      </c>
      <c r="G26" s="158">
        <f>SUM(G27)</f>
        <v>36050000</v>
      </c>
      <c r="H26" s="158">
        <f t="shared" ref="H26:I26" si="25">SUM(H27)</f>
        <v>36050000</v>
      </c>
      <c r="I26" s="158">
        <f t="shared" si="25"/>
        <v>36050000</v>
      </c>
      <c r="J26" s="200">
        <f t="shared" si="13"/>
        <v>1</v>
      </c>
      <c r="K26" s="171">
        <f t="shared" si="3"/>
        <v>0.03</v>
      </c>
      <c r="L26" s="139"/>
    </row>
    <row r="27" spans="1:18" s="131" customFormat="1" ht="34.950000000000003" customHeight="1" x14ac:dyDescent="0.25">
      <c r="A27" s="172" t="s">
        <v>54</v>
      </c>
      <c r="B27" s="141" t="s">
        <v>55</v>
      </c>
      <c r="C27" s="169">
        <f>INGRESOS_2019_2020!F20</f>
        <v>35000000</v>
      </c>
      <c r="D27" s="169">
        <f>INGRESOS_2019_2020!G20</f>
        <v>35000000</v>
      </c>
      <c r="E27" s="169">
        <f>INGRESOS_2019_2020!H20</f>
        <v>35000000</v>
      </c>
      <c r="F27" s="166">
        <f t="shared" si="5"/>
        <v>1</v>
      </c>
      <c r="G27" s="163">
        <f>SUMIFS(vigencia_i!$E:$E,vigencia_i!$C:$C,comprativo_i!$B27)</f>
        <v>36050000</v>
      </c>
      <c r="H27" s="163">
        <f>SUMIFS(vigencia_i!$H:$H,vigencia_i!$C:$C,comprativo_i!$B27)</f>
        <v>36050000</v>
      </c>
      <c r="I27" s="163">
        <f>SUMIFS(vigencia_i!$I:$I,vigencia_i!$C:$C,comprativo_i!$B27)</f>
        <v>36050000</v>
      </c>
      <c r="J27" s="145">
        <f t="shared" si="13"/>
        <v>1</v>
      </c>
      <c r="K27" s="167">
        <f t="shared" si="3"/>
        <v>0.03</v>
      </c>
      <c r="L27" s="132"/>
    </row>
    <row r="28" spans="1:18" s="187" customFormat="1" ht="15" customHeight="1" x14ac:dyDescent="0.25">
      <c r="A28" s="188" t="s">
        <v>181</v>
      </c>
      <c r="B28" s="188" t="s">
        <v>182</v>
      </c>
      <c r="C28" s="189">
        <f>SUM(C29)</f>
        <v>0</v>
      </c>
      <c r="D28" s="189">
        <f t="shared" ref="D28:I28" si="26">SUM(D29)</f>
        <v>7683917262</v>
      </c>
      <c r="E28" s="189">
        <f t="shared" si="26"/>
        <v>7683917262</v>
      </c>
      <c r="F28" s="159">
        <f t="shared" si="5"/>
        <v>1</v>
      </c>
      <c r="G28" s="189">
        <f t="shared" si="26"/>
        <v>0</v>
      </c>
      <c r="H28" s="189">
        <f t="shared" si="26"/>
        <v>6346863040</v>
      </c>
      <c r="I28" s="189">
        <f t="shared" si="26"/>
        <v>6346863040</v>
      </c>
      <c r="J28" s="200">
        <f t="shared" ref="J28" si="27">IF(I28,I28/H28,0)</f>
        <v>1</v>
      </c>
      <c r="K28" s="171">
        <f t="shared" ref="K28" si="28">(I28-E28)/E28</f>
        <v>-0.17400684786290715</v>
      </c>
      <c r="L28" s="190"/>
      <c r="M28" s="137"/>
      <c r="N28" s="137"/>
      <c r="O28" s="137"/>
      <c r="P28" s="137"/>
      <c r="Q28" s="137"/>
      <c r="R28" s="137"/>
    </row>
    <row r="29" spans="1:18" ht="46.5" customHeight="1" x14ac:dyDescent="0.25">
      <c r="A29" s="191" t="s">
        <v>180</v>
      </c>
      <c r="B29" s="191" t="s">
        <v>183</v>
      </c>
      <c r="C29" s="169">
        <f>INGRESOS_2019_2020!F22+INGRESOS_2019_2020!F23</f>
        <v>0</v>
      </c>
      <c r="D29" s="169">
        <f>INGRESOS_2019_2020!G22+INGRESOS_2019_2020!G23</f>
        <v>7683917262</v>
      </c>
      <c r="E29" s="169">
        <f>INGRESOS_2019_2020!H22+INGRESOS_2019_2020!H23</f>
        <v>7683917262</v>
      </c>
      <c r="F29" s="192"/>
      <c r="G29" s="163">
        <f>SUMIFS(vigencia_i!$E:$E,vigencia_i!$C:$C,comprativo_i!$B29)</f>
        <v>0</v>
      </c>
      <c r="H29" s="163">
        <f>SUMIFS(vigencia_i!$H:$H,vigencia_i!$C:$C,comprativo_i!$B29)</f>
        <v>6346863040</v>
      </c>
      <c r="I29" s="163">
        <f>SUMIFS(vigencia_i!$I:$I,vigencia_i!$C:$C,comprativo_i!$B29)</f>
        <v>6346863040</v>
      </c>
      <c r="J29" s="145">
        <f t="shared" si="13"/>
        <v>1</v>
      </c>
      <c r="K29" s="167">
        <f t="shared" si="3"/>
        <v>-0.17400684786290715</v>
      </c>
      <c r="L29" s="132" t="s">
        <v>190</v>
      </c>
      <c r="M29" s="131"/>
      <c r="N29" s="131"/>
      <c r="O29" s="131"/>
      <c r="P29" s="131"/>
      <c r="Q29" s="131"/>
      <c r="R29" s="131"/>
    </row>
    <row r="30" spans="1:18" ht="15" customHeight="1" x14ac:dyDescent="0.25">
      <c r="C30" s="133"/>
      <c r="D30" s="133"/>
      <c r="E30" s="133"/>
      <c r="F30" s="147"/>
      <c r="G30" s="133"/>
      <c r="H30" s="133"/>
      <c r="I30" s="133"/>
      <c r="J30" s="146" t="s">
        <v>163</v>
      </c>
    </row>
    <row r="31" spans="1:18" ht="15" customHeight="1" x14ac:dyDescent="0.25">
      <c r="D31" s="133"/>
      <c r="I31" s="134"/>
    </row>
    <row r="32" spans="1:18" ht="15" customHeight="1" x14ac:dyDescent="0.25">
      <c r="B32" s="260"/>
      <c r="C32" s="260"/>
      <c r="E32" s="261"/>
      <c r="F32" s="261"/>
      <c r="G32" s="261"/>
      <c r="H32" s="261"/>
      <c r="I32" s="135"/>
    </row>
    <row r="33" spans="2:9" ht="15" customHeight="1" x14ac:dyDescent="0.25">
      <c r="B33" s="128"/>
      <c r="E33" s="262"/>
      <c r="F33" s="262"/>
      <c r="G33" s="262"/>
      <c r="I33" s="136"/>
    </row>
    <row r="34" spans="2:9" ht="15" customHeight="1" x14ac:dyDescent="0.25">
      <c r="B34" s="128"/>
    </row>
    <row r="35" spans="2:9" ht="15" customHeight="1" x14ac:dyDescent="0.25">
      <c r="B35" s="128"/>
    </row>
  </sheetData>
  <autoFilter ref="B6:L6" xr:uid="{00000000-0009-0000-0000-000001000000}"/>
  <mergeCells count="11">
    <mergeCell ref="B32:C32"/>
    <mergeCell ref="E32:H32"/>
    <mergeCell ref="E33:G33"/>
    <mergeCell ref="B1:L1"/>
    <mergeCell ref="B2:L2"/>
    <mergeCell ref="B3:L3"/>
    <mergeCell ref="B5:B6"/>
    <mergeCell ref="C5:F5"/>
    <mergeCell ref="G5:J5"/>
    <mergeCell ref="K5:K6"/>
    <mergeCell ref="L5:L6"/>
  </mergeCells>
  <printOptions horizontalCentered="1"/>
  <pageMargins left="0.25" right="0.25" top="0.75" bottom="0.75" header="0.3" footer="0.3"/>
  <pageSetup paperSize="14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7D85-31DF-4462-93B8-B5F4EF0430F3}">
  <dimension ref="A1:D4"/>
  <sheetViews>
    <sheetView workbookViewId="0">
      <selection activeCell="D9" sqref="D9"/>
    </sheetView>
  </sheetViews>
  <sheetFormatPr baseColWidth="10" defaultRowHeight="13.2" x14ac:dyDescent="0.25"/>
  <cols>
    <col min="2" max="3" width="14.44140625" customWidth="1"/>
  </cols>
  <sheetData>
    <row r="1" spans="1:4" x14ac:dyDescent="0.25">
      <c r="A1" s="216" t="s">
        <v>199</v>
      </c>
      <c r="B1" s="217" t="s">
        <v>200</v>
      </c>
      <c r="C1" s="217" t="s">
        <v>201</v>
      </c>
      <c r="D1" s="218" t="s">
        <v>202</v>
      </c>
    </row>
    <row r="2" spans="1:4" x14ac:dyDescent="0.25">
      <c r="A2" s="219" t="s">
        <v>35</v>
      </c>
      <c r="B2" s="220">
        <f>SUM(B3:B4)</f>
        <v>24950811693</v>
      </c>
      <c r="C2" s="220">
        <f>SUM(C3:C4)</f>
        <v>24779770161</v>
      </c>
      <c r="D2" s="221">
        <f>C2/B2</f>
        <v>0.99314485099304461</v>
      </c>
    </row>
    <row r="3" spans="1:4" ht="24" x14ac:dyDescent="0.25">
      <c r="A3" s="222" t="s">
        <v>24</v>
      </c>
      <c r="B3" s="223">
        <f>SUMIFS(vigencia_i!$H:$H,vigencia_i!$C:$C,ejec_i_publicar!$A3)</f>
        <v>18541740743</v>
      </c>
      <c r="C3" s="223">
        <f>SUMIFS(vigencia_i!$I:$I,vigencia_i!$C:$C,ejec_i_publicar!$A3)</f>
        <v>18378767625</v>
      </c>
      <c r="D3" s="224"/>
    </row>
    <row r="4" spans="1:4" ht="24" x14ac:dyDescent="0.25">
      <c r="A4" s="222" t="s">
        <v>33</v>
      </c>
      <c r="B4" s="223">
        <f>SUMIFS(vigencia_i!$H:$H,vigencia_i!$C:$C,ejec_i_publicar!$A4)</f>
        <v>6409070950</v>
      </c>
      <c r="C4" s="223">
        <f>SUMIFS(vigencia_i!$I:$I,vigencia_i!$C:$C,ejec_i_publicar!$A4)</f>
        <v>6401002536</v>
      </c>
      <c r="D4" s="22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7550F-C6DD-4434-82E6-DDA3FF9FC188}">
  <sheetPr>
    <tabColor rgb="FF00B050"/>
  </sheetPr>
  <dimension ref="A1:K32"/>
  <sheetViews>
    <sheetView zoomScaleNormal="100" workbookViewId="0">
      <selection activeCell="E13" sqref="E13"/>
    </sheetView>
  </sheetViews>
  <sheetFormatPr baseColWidth="10" defaultColWidth="11.44140625" defaultRowHeight="13.2" x14ac:dyDescent="0.25"/>
  <cols>
    <col min="1" max="1" width="38.88671875" style="123" customWidth="1"/>
    <col min="2" max="4" width="17.88671875" style="123" customWidth="1"/>
    <col min="5" max="5" width="11.6640625" style="124" customWidth="1"/>
    <col min="6" max="8" width="20.88671875" style="123" customWidth="1"/>
    <col min="9" max="10" width="10" style="123" customWidth="1"/>
    <col min="11" max="11" width="64.109375" style="123" customWidth="1"/>
    <col min="12" max="16384" width="11.44140625" style="123"/>
  </cols>
  <sheetData>
    <row r="1" spans="1:11" ht="15.75" customHeight="1" x14ac:dyDescent="0.25">
      <c r="A1" s="270" t="s">
        <v>152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5.75" customHeight="1" x14ac:dyDescent="0.25">
      <c r="A2" s="271" t="s">
        <v>153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5.75" customHeight="1" x14ac:dyDescent="0.25">
      <c r="A3" s="271" t="s">
        <v>217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0.5" customHeight="1" thickBot="1" x14ac:dyDescent="0.3">
      <c r="A4" s="80"/>
      <c r="B4" s="81"/>
      <c r="C4" s="81"/>
      <c r="D4" s="80"/>
      <c r="E4" s="82"/>
      <c r="F4" s="80"/>
      <c r="G4" s="80"/>
      <c r="H4" s="80"/>
      <c r="I4" s="80"/>
    </row>
    <row r="5" spans="1:11" s="83" customFormat="1" ht="15" customHeight="1" x14ac:dyDescent="0.25">
      <c r="A5" s="272" t="s">
        <v>154</v>
      </c>
      <c r="B5" s="274">
        <v>2019</v>
      </c>
      <c r="C5" s="274"/>
      <c r="D5" s="274"/>
      <c r="E5" s="275"/>
      <c r="F5" s="276">
        <v>2020</v>
      </c>
      <c r="G5" s="274"/>
      <c r="H5" s="274"/>
      <c r="I5" s="275"/>
      <c r="J5" s="277" t="s">
        <v>155</v>
      </c>
      <c r="K5" s="279" t="s">
        <v>156</v>
      </c>
    </row>
    <row r="6" spans="1:11" s="83" customFormat="1" ht="33" customHeight="1" thickBot="1" x14ac:dyDescent="0.3">
      <c r="A6" s="273"/>
      <c r="B6" s="84" t="s">
        <v>157</v>
      </c>
      <c r="C6" s="85" t="s">
        <v>151</v>
      </c>
      <c r="D6" s="85" t="s">
        <v>158</v>
      </c>
      <c r="E6" s="86" t="s">
        <v>159</v>
      </c>
      <c r="F6" s="87" t="s">
        <v>157</v>
      </c>
      <c r="G6" s="88" t="s">
        <v>151</v>
      </c>
      <c r="H6" s="88" t="s">
        <v>158</v>
      </c>
      <c r="I6" s="215" t="s">
        <v>159</v>
      </c>
      <c r="J6" s="278"/>
      <c r="K6" s="280"/>
    </row>
    <row r="7" spans="1:11" s="83" customFormat="1" ht="46.5" customHeight="1" x14ac:dyDescent="0.25">
      <c r="A7" s="89" t="s">
        <v>160</v>
      </c>
      <c r="B7" s="90">
        <v>17037252400</v>
      </c>
      <c r="C7" s="91">
        <v>31995256387</v>
      </c>
      <c r="D7" s="92">
        <v>30228377102</v>
      </c>
      <c r="E7" s="230">
        <v>0.94477683617756847</v>
      </c>
      <c r="F7" s="93">
        <v>13740636534</v>
      </c>
      <c r="G7" s="94">
        <v>24365443003</v>
      </c>
      <c r="H7" s="95">
        <v>23199333526</v>
      </c>
      <c r="I7" s="231">
        <v>0.95214084649080988</v>
      </c>
      <c r="J7" s="232">
        <v>-0.23253129178195073</v>
      </c>
      <c r="K7" s="233"/>
    </row>
    <row r="8" spans="1:11" s="83" customFormat="1" ht="15.75" customHeight="1" x14ac:dyDescent="0.25">
      <c r="A8" s="96" t="s">
        <v>161</v>
      </c>
      <c r="B8" s="97">
        <v>17024252400</v>
      </c>
      <c r="C8" s="98">
        <v>21754183400</v>
      </c>
      <c r="D8" s="98">
        <v>19987304115</v>
      </c>
      <c r="E8" s="234">
        <v>0.91877979271793764</v>
      </c>
      <c r="F8" s="99">
        <v>13727246534</v>
      </c>
      <c r="G8" s="100">
        <v>16668135741</v>
      </c>
      <c r="H8" s="100">
        <v>15502026264</v>
      </c>
      <c r="I8" s="235">
        <v>0.93003959800185554</v>
      </c>
      <c r="J8" s="236">
        <v>-0.22440634440709314</v>
      </c>
      <c r="K8" s="237"/>
    </row>
    <row r="9" spans="1:11" s="83" customFormat="1" ht="13.8" x14ac:dyDescent="0.25">
      <c r="A9" s="101" t="s">
        <v>162</v>
      </c>
      <c r="B9" s="102"/>
      <c r="C9" s="103"/>
      <c r="D9" s="103"/>
      <c r="E9" s="238"/>
      <c r="F9" s="104"/>
      <c r="G9" s="105"/>
      <c r="H9" s="105"/>
      <c r="I9" s="239"/>
      <c r="J9" s="240"/>
      <c r="K9" s="241"/>
    </row>
    <row r="10" spans="1:11" s="83" customFormat="1" ht="13.8" x14ac:dyDescent="0.25">
      <c r="A10" s="106"/>
      <c r="B10" s="107">
        <v>0</v>
      </c>
      <c r="C10" s="108">
        <v>0</v>
      </c>
      <c r="D10" s="108" t="s">
        <v>163</v>
      </c>
      <c r="E10" s="242">
        <v>0</v>
      </c>
      <c r="F10" s="109"/>
      <c r="G10" s="110"/>
      <c r="H10" s="110"/>
      <c r="I10" s="243">
        <v>0</v>
      </c>
      <c r="J10" s="244">
        <v>0</v>
      </c>
      <c r="K10" s="245"/>
    </row>
    <row r="11" spans="1:11" s="83" customFormat="1" ht="13.8" x14ac:dyDescent="0.25">
      <c r="A11" s="101" t="s">
        <v>164</v>
      </c>
      <c r="B11" s="102">
        <v>17024252400</v>
      </c>
      <c r="C11" s="103">
        <v>21754183400</v>
      </c>
      <c r="D11" s="103">
        <v>19987304115</v>
      </c>
      <c r="E11" s="238">
        <v>0.91877979271793764</v>
      </c>
      <c r="F11" s="104">
        <v>13727246534</v>
      </c>
      <c r="G11" s="105">
        <v>16668135741</v>
      </c>
      <c r="H11" s="105">
        <v>15502026264</v>
      </c>
      <c r="I11" s="239">
        <v>0.93003959800185554</v>
      </c>
      <c r="J11" s="240">
        <v>-0.22440634440709314</v>
      </c>
      <c r="K11" s="241"/>
    </row>
    <row r="12" spans="1:11" s="83" customFormat="1" ht="13.8" x14ac:dyDescent="0.25">
      <c r="A12" s="106" t="s">
        <v>165</v>
      </c>
      <c r="B12" s="111">
        <v>205900000</v>
      </c>
      <c r="C12" s="110">
        <v>205900000</v>
      </c>
      <c r="D12" s="110">
        <v>205900000</v>
      </c>
      <c r="E12" s="246">
        <v>1</v>
      </c>
      <c r="F12" s="109">
        <v>212077000</v>
      </c>
      <c r="G12" s="109">
        <v>212077000</v>
      </c>
      <c r="H12" s="109">
        <v>197570623</v>
      </c>
      <c r="I12" s="243">
        <v>0.9315985373237079</v>
      </c>
      <c r="J12" s="244">
        <v>-4.0453506556580865E-2</v>
      </c>
      <c r="K12" s="247"/>
    </row>
    <row r="13" spans="1:11" s="83" customFormat="1" ht="13.8" x14ac:dyDescent="0.25">
      <c r="A13" s="106" t="s">
        <v>166</v>
      </c>
      <c r="E13" s="246"/>
      <c r="F13" s="109">
        <v>0</v>
      </c>
      <c r="G13" s="109">
        <v>0</v>
      </c>
      <c r="H13" s="109">
        <v>0</v>
      </c>
      <c r="I13" s="248" t="e">
        <v>#DIV/0!</v>
      </c>
      <c r="J13" s="244"/>
      <c r="K13" s="249"/>
    </row>
    <row r="14" spans="1:11" s="83" customFormat="1" ht="27.75" customHeight="1" x14ac:dyDescent="0.25">
      <c r="A14" s="106" t="s">
        <v>167</v>
      </c>
      <c r="B14" s="111">
        <v>6601797000</v>
      </c>
      <c r="C14" s="110">
        <v>6601797000</v>
      </c>
      <c r="D14" s="110">
        <v>6601797000</v>
      </c>
      <c r="E14" s="246">
        <v>1</v>
      </c>
      <c r="F14" s="109">
        <v>6919237298</v>
      </c>
      <c r="G14" s="109">
        <v>6919237298</v>
      </c>
      <c r="H14" s="109">
        <v>6342634188</v>
      </c>
      <c r="I14" s="243">
        <v>0.91666666640170491</v>
      </c>
      <c r="J14" s="244">
        <v>-3.9256404279016756E-2</v>
      </c>
      <c r="K14" s="250"/>
    </row>
    <row r="15" spans="1:11" s="83" customFormat="1" ht="36.75" customHeight="1" x14ac:dyDescent="0.25">
      <c r="A15" s="106" t="s">
        <v>168</v>
      </c>
      <c r="B15" s="111">
        <v>6765850000</v>
      </c>
      <c r="C15" s="110">
        <v>6765850000</v>
      </c>
      <c r="D15" s="110">
        <v>5126896006</v>
      </c>
      <c r="E15" s="246">
        <v>0.757760814384002</v>
      </c>
      <c r="F15" s="109">
        <v>3000000000</v>
      </c>
      <c r="G15" s="109">
        <v>4446953994</v>
      </c>
      <c r="H15" s="109">
        <v>3871954004</v>
      </c>
      <c r="I15" s="243">
        <v>0.8706980124427165</v>
      </c>
      <c r="J15" s="244">
        <v>-0.24477617656596562</v>
      </c>
      <c r="K15" s="250"/>
    </row>
    <row r="16" spans="1:11" s="83" customFormat="1" ht="41.4" x14ac:dyDescent="0.25">
      <c r="A16" s="106" t="s">
        <v>189</v>
      </c>
      <c r="B16" s="111">
        <v>0</v>
      </c>
      <c r="C16" s="110">
        <v>4049803000</v>
      </c>
      <c r="D16" s="110">
        <v>4049803000</v>
      </c>
      <c r="E16" s="246">
        <v>1</v>
      </c>
      <c r="F16" s="109">
        <v>0</v>
      </c>
      <c r="G16" s="109">
        <v>1214135353</v>
      </c>
      <c r="H16" s="109">
        <v>1214135353</v>
      </c>
      <c r="I16" s="243">
        <v>1</v>
      </c>
      <c r="J16" s="244">
        <v>-0.70019891016921065</v>
      </c>
      <c r="K16" s="251" t="s">
        <v>196</v>
      </c>
    </row>
    <row r="17" spans="1:11" s="83" customFormat="1" ht="27.6" x14ac:dyDescent="0.25">
      <c r="A17" s="106" t="s">
        <v>169</v>
      </c>
      <c r="B17" s="111">
        <v>648752000</v>
      </c>
      <c r="C17" s="110">
        <v>1328880000</v>
      </c>
      <c r="D17" s="110">
        <v>1328880000</v>
      </c>
      <c r="E17" s="246">
        <v>1</v>
      </c>
      <c r="F17" s="109">
        <v>700531840</v>
      </c>
      <c r="G17" s="109">
        <v>1635116739</v>
      </c>
      <c r="H17" s="109">
        <v>1635116739</v>
      </c>
      <c r="I17" s="243">
        <v>1</v>
      </c>
      <c r="J17" s="244">
        <v>0.23044724805851544</v>
      </c>
      <c r="K17" s="252"/>
    </row>
    <row r="18" spans="1:11" s="83" customFormat="1" ht="27.6" x14ac:dyDescent="0.25">
      <c r="A18" s="106" t="s">
        <v>170</v>
      </c>
      <c r="B18" s="111">
        <v>273271000</v>
      </c>
      <c r="C18" s="110">
        <v>273271000</v>
      </c>
      <c r="D18" s="110">
        <v>273271000</v>
      </c>
      <c r="E18" s="246">
        <v>1</v>
      </c>
      <c r="F18" s="109">
        <v>299921477</v>
      </c>
      <c r="G18" s="109">
        <v>301190000</v>
      </c>
      <c r="H18" s="109">
        <v>301190000</v>
      </c>
      <c r="I18" s="243">
        <v>1</v>
      </c>
      <c r="J18" s="244">
        <v>0.10216598175437569</v>
      </c>
      <c r="K18" s="252" t="s">
        <v>214</v>
      </c>
    </row>
    <row r="19" spans="1:11" s="83" customFormat="1" ht="27.6" x14ac:dyDescent="0.25">
      <c r="A19" s="106" t="s">
        <v>171</v>
      </c>
      <c r="B19" s="111">
        <v>2478682400</v>
      </c>
      <c r="C19" s="110">
        <v>2478682400</v>
      </c>
      <c r="D19" s="110">
        <v>2352319973</v>
      </c>
      <c r="E19" s="246">
        <v>0.94902032345894738</v>
      </c>
      <c r="F19" s="109">
        <v>2560478919</v>
      </c>
      <c r="G19" s="109">
        <v>1904425357</v>
      </c>
      <c r="H19" s="109">
        <v>1904425357</v>
      </c>
      <c r="I19" s="243">
        <v>1</v>
      </c>
      <c r="J19" s="244">
        <v>-0.19040548103189531</v>
      </c>
      <c r="K19" s="252" t="s">
        <v>204</v>
      </c>
    </row>
    <row r="20" spans="1:11" s="83" customFormat="1" ht="13.8" x14ac:dyDescent="0.25">
      <c r="A20" s="106" t="s">
        <v>172</v>
      </c>
      <c r="B20" s="111">
        <v>50000000</v>
      </c>
      <c r="C20" s="112">
        <v>50000000</v>
      </c>
      <c r="D20" s="110">
        <v>48437136</v>
      </c>
      <c r="E20" s="246">
        <v>0.96874271999999995</v>
      </c>
      <c r="F20" s="113">
        <v>35000000</v>
      </c>
      <c r="G20" s="113">
        <v>35000000</v>
      </c>
      <c r="H20" s="113">
        <v>35000000</v>
      </c>
      <c r="I20" s="243">
        <v>1</v>
      </c>
      <c r="J20" s="244">
        <v>-0.2774139247209001</v>
      </c>
      <c r="K20" s="252" t="s">
        <v>206</v>
      </c>
    </row>
    <row r="21" spans="1:11" s="83" customFormat="1" ht="13.8" x14ac:dyDescent="0.25">
      <c r="A21" s="101" t="s">
        <v>173</v>
      </c>
      <c r="B21" s="114">
        <v>13000000</v>
      </c>
      <c r="C21" s="115">
        <v>10241072987</v>
      </c>
      <c r="D21" s="115">
        <v>10241072987</v>
      </c>
      <c r="E21" s="238">
        <v>1</v>
      </c>
      <c r="F21" s="116">
        <v>13390000</v>
      </c>
      <c r="G21" s="117">
        <v>7697307262</v>
      </c>
      <c r="H21" s="117">
        <v>7697307262</v>
      </c>
      <c r="I21" s="239">
        <v>1</v>
      </c>
      <c r="J21" s="240">
        <v>-0.24838859445968717</v>
      </c>
      <c r="K21" s="253"/>
    </row>
    <row r="22" spans="1:11" s="83" customFormat="1" ht="38.25" customHeight="1" x14ac:dyDescent="0.25">
      <c r="A22" s="106" t="s">
        <v>174</v>
      </c>
      <c r="B22" s="113">
        <v>0</v>
      </c>
      <c r="C22" s="112">
        <v>7127223551</v>
      </c>
      <c r="D22" s="112">
        <v>7127223551</v>
      </c>
      <c r="E22" s="246">
        <v>1</v>
      </c>
      <c r="F22" s="113">
        <v>0</v>
      </c>
      <c r="G22" s="113">
        <v>3799201730</v>
      </c>
      <c r="H22" s="113">
        <v>3799201730</v>
      </c>
      <c r="I22" s="243">
        <v>1</v>
      </c>
      <c r="J22" s="244">
        <v>-0.46694505892593408</v>
      </c>
      <c r="K22" s="254" t="s">
        <v>207</v>
      </c>
    </row>
    <row r="23" spans="1:11" s="83" customFormat="1" ht="27.6" x14ac:dyDescent="0.25">
      <c r="A23" s="106" t="s">
        <v>175</v>
      </c>
      <c r="B23" s="113">
        <v>0</v>
      </c>
      <c r="C23" s="112">
        <v>3100849436</v>
      </c>
      <c r="D23" s="112">
        <v>3100849436</v>
      </c>
      <c r="E23" s="246">
        <v>1</v>
      </c>
      <c r="F23" s="113">
        <v>0</v>
      </c>
      <c r="G23" s="113">
        <v>3884715532</v>
      </c>
      <c r="H23" s="113">
        <v>3884715532</v>
      </c>
      <c r="I23" s="243">
        <v>1</v>
      </c>
      <c r="J23" s="244">
        <v>0.25279076336294581</v>
      </c>
      <c r="K23" s="254"/>
    </row>
    <row r="24" spans="1:11" s="83" customFormat="1" ht="71.25" customHeight="1" x14ac:dyDescent="0.25">
      <c r="A24" s="106" t="s">
        <v>176</v>
      </c>
      <c r="B24" s="113">
        <v>5000000</v>
      </c>
      <c r="C24" s="112">
        <v>5000000</v>
      </c>
      <c r="D24" s="112">
        <v>5000000</v>
      </c>
      <c r="E24" s="246">
        <v>1</v>
      </c>
      <c r="F24" s="113">
        <v>5150000</v>
      </c>
      <c r="G24" s="113">
        <v>5150000</v>
      </c>
      <c r="H24" s="113">
        <v>5150000</v>
      </c>
      <c r="I24" s="243">
        <v>1</v>
      </c>
      <c r="J24" s="244">
        <v>0.03</v>
      </c>
      <c r="K24" s="250"/>
    </row>
    <row r="25" spans="1:11" s="83" customFormat="1" ht="27.6" x14ac:dyDescent="0.25">
      <c r="A25" s="106" t="s">
        <v>177</v>
      </c>
      <c r="B25" s="113">
        <v>8000000</v>
      </c>
      <c r="C25" s="112">
        <v>8000000</v>
      </c>
      <c r="D25" s="112">
        <v>8000000</v>
      </c>
      <c r="E25" s="246">
        <v>1</v>
      </c>
      <c r="F25" s="113">
        <v>8240000</v>
      </c>
      <c r="G25" s="113">
        <v>8240000</v>
      </c>
      <c r="H25" s="113">
        <v>8240000</v>
      </c>
      <c r="I25" s="243">
        <v>1</v>
      </c>
      <c r="J25" s="244">
        <v>0.03</v>
      </c>
      <c r="K25" s="250"/>
    </row>
    <row r="26" spans="1:11" s="83" customFormat="1" ht="14.4" thickBot="1" x14ac:dyDescent="0.3">
      <c r="A26" s="118"/>
      <c r="B26" s="119"/>
      <c r="C26" s="120"/>
      <c r="D26" s="120"/>
      <c r="E26" s="255"/>
      <c r="F26" s="121"/>
      <c r="G26" s="122"/>
      <c r="H26" s="122"/>
      <c r="I26" s="256"/>
      <c r="J26" s="257"/>
      <c r="K26" s="258"/>
    </row>
    <row r="28" spans="1:11" ht="14.4" x14ac:dyDescent="0.25">
      <c r="B28" s="226"/>
      <c r="C28" s="226"/>
      <c r="D28" s="226"/>
      <c r="E28" s="259"/>
      <c r="F28" s="227"/>
      <c r="G28" s="227"/>
      <c r="H28" s="227"/>
      <c r="J28" s="125"/>
    </row>
    <row r="29" spans="1:11" ht="14.4" x14ac:dyDescent="0.25">
      <c r="B29" s="125"/>
      <c r="C29" s="125"/>
      <c r="D29" s="125"/>
      <c r="E29" s="259"/>
      <c r="F29" s="125"/>
      <c r="G29" s="125"/>
      <c r="H29" s="125"/>
      <c r="I29" s="124" t="s">
        <v>163</v>
      </c>
    </row>
    <row r="30" spans="1:11" x14ac:dyDescent="0.25">
      <c r="C30" s="125"/>
      <c r="H30" s="126"/>
    </row>
    <row r="31" spans="1:11" s="127" customFormat="1" ht="15.6" x14ac:dyDescent="0.25">
      <c r="A31" s="269"/>
      <c r="B31" s="269"/>
      <c r="D31" s="281"/>
      <c r="E31" s="281"/>
      <c r="F31" s="281"/>
      <c r="G31" s="281"/>
      <c r="H31" s="201"/>
    </row>
    <row r="32" spans="1:11" s="127" customFormat="1" ht="15" x14ac:dyDescent="0.25">
      <c r="D32" s="268"/>
      <c r="E32" s="268"/>
      <c r="F32" s="268"/>
      <c r="H32" s="202"/>
    </row>
  </sheetData>
  <autoFilter ref="A6:M6" xr:uid="{49B2B3FB-501E-425D-8F32-FE759020DD8E}"/>
  <mergeCells count="11">
    <mergeCell ref="D32:F32"/>
    <mergeCell ref="A31:B31"/>
    <mergeCell ref="A1:K1"/>
    <mergeCell ref="A2:K2"/>
    <mergeCell ref="A3:K3"/>
    <mergeCell ref="A5:A6"/>
    <mergeCell ref="B5:E5"/>
    <mergeCell ref="F5:I5"/>
    <mergeCell ref="J5:J6"/>
    <mergeCell ref="K5:K6"/>
    <mergeCell ref="D31:G31"/>
  </mergeCells>
  <printOptions horizontalCentered="1"/>
  <pageMargins left="0.25" right="0.25" top="0.75" bottom="0.75" header="0.3" footer="0.3"/>
  <pageSetup paperSize="14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ingresos</vt:lpstr>
      <vt:lpstr>EJEC_ICPA</vt:lpstr>
      <vt:lpstr>vigencia_i</vt:lpstr>
      <vt:lpstr>comprativo_i</vt:lpstr>
      <vt:lpstr>ejec_i_publicar</vt:lpstr>
      <vt:lpstr>INGRESOS_2019_2020</vt:lpstr>
      <vt:lpstr>comprativo_i!Área_de_impresión</vt:lpstr>
      <vt:lpstr>EJEC_ICPA!Área_de_impresión</vt:lpstr>
      <vt:lpstr>INGRESOS_2019_2020!Área_de_impresión</vt:lpstr>
      <vt:lpstr>EJEC_ICPA!Títulos_a_imprimir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Zutta</dc:creator>
  <cp:lastModifiedBy>Sandra Patricia Zutta</cp:lastModifiedBy>
  <dcterms:created xsi:type="dcterms:W3CDTF">2021-02-09T18:38:01Z</dcterms:created>
  <dcterms:modified xsi:type="dcterms:W3CDTF">2022-02-23T15:57:34Z</dcterms:modified>
</cp:coreProperties>
</file>