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Z:\ICPA 2022\MIPG\PLANES 2022\SEGUIMIENTO PLANES 2022\CUARTO TRIMESTRE 2022\"/>
    </mc:Choice>
  </mc:AlternateContent>
  <xr:revisionPtr revIDLastSave="0" documentId="13_ncr:1_{CE83ECE8-1F0E-4D1E-A80F-23DA24DAEEDF}" xr6:coauthVersionLast="47" xr6:coauthVersionMax="47" xr10:uidLastSave="{00000000-0000-0000-0000-000000000000}"/>
  <bookViews>
    <workbookView xWindow="-120" yWindow="-120" windowWidth="29040" windowHeight="15840" firstSheet="2" activeTab="3" xr2:uid="{00000000-000D-0000-FFFF-FFFF00000000}"/>
  </bookViews>
  <sheets>
    <sheet name="Primer Trimestre2022" sheetId="4" r:id="rId1"/>
    <sheet name="Segundo Trimestre2022" sheetId="5" r:id="rId2"/>
    <sheet name="Tercer Trimestre2022" sheetId="6" r:id="rId3"/>
    <sheet name="Cuarto Trimestre2022" sheetId="7" r:id="rId4"/>
    <sheet name="Hoja3" sheetId="3" r:id="rId5"/>
  </sheets>
  <definedNames>
    <definedName name="_xlnm.Print_Area" localSheetId="3">'Cuarto Trimestre2022'!$A$1:$K$96</definedName>
    <definedName name="_xlnm.Print_Area" localSheetId="0">'Primer Trimestre2022'!$A$1:$K$96</definedName>
    <definedName name="_xlnm.Print_Area" localSheetId="1">'Segundo Trimestre2022'!$A$1:$K$96</definedName>
    <definedName name="_xlnm.Print_Area" localSheetId="2">'Tercer Trimestre2022'!$A$1:$K$96</definedName>
    <definedName name="_xlnm.Print_Titles" localSheetId="3">'Cuarto Trimestre2022'!$3:$4</definedName>
    <definedName name="_xlnm.Print_Titles" localSheetId="0">'Primer Trimestre2022'!$3:$4</definedName>
    <definedName name="_xlnm.Print_Titles" localSheetId="1">'Segundo Trimestre2022'!$3:$4</definedName>
    <definedName name="_xlnm.Print_Titles" localSheetId="2">'Tercer Trimestre2022'!$3:$4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 i="7" l="1"/>
  <c r="N10" i="7"/>
  <c r="M10" i="7"/>
  <c r="M8" i="7"/>
  <c r="M7" i="7"/>
  <c r="J89" i="7" l="1"/>
  <c r="J88" i="7"/>
  <c r="J87" i="7"/>
  <c r="J86" i="7"/>
  <c r="J84" i="7"/>
  <c r="J82" i="7"/>
  <c r="J83" i="7"/>
  <c r="J80" i="7"/>
  <c r="J79" i="7"/>
  <c r="J78" i="7"/>
  <c r="J77" i="7"/>
  <c r="J76" i="7"/>
  <c r="J75" i="7"/>
  <c r="J74" i="7"/>
  <c r="J73" i="7"/>
  <c r="J72" i="7"/>
  <c r="J71" i="7"/>
  <c r="J70" i="7"/>
  <c r="J69" i="7"/>
  <c r="J68" i="7"/>
  <c r="J67" i="7"/>
  <c r="J66" i="7"/>
  <c r="J65" i="7"/>
  <c r="J59" i="7"/>
  <c r="J57" i="7"/>
  <c r="J47" i="7"/>
  <c r="J45" i="7"/>
  <c r="J43" i="7"/>
  <c r="J41" i="7"/>
  <c r="C3" i="3" l="1"/>
  <c r="C2" i="3"/>
  <c r="J80" i="6"/>
  <c r="J67" i="6"/>
  <c r="J66" i="6"/>
  <c r="J47" i="6"/>
  <c r="J41" i="6"/>
  <c r="L19" i="6" l="1"/>
  <c r="L10" i="6"/>
  <c r="J82" i="6" l="1"/>
  <c r="J76" i="6"/>
  <c r="J71" i="6"/>
  <c r="J86" i="6"/>
  <c r="J84" i="6"/>
  <c r="J77" i="6"/>
  <c r="J74" i="6"/>
  <c r="J72" i="6"/>
  <c r="J70" i="6"/>
  <c r="J59" i="6"/>
  <c r="J57" i="6"/>
  <c r="J43" i="6"/>
  <c r="A1" i="3"/>
  <c r="J47" i="5"/>
  <c r="J57" i="5"/>
  <c r="J86" i="5"/>
  <c r="J84" i="5"/>
  <c r="L19" i="5"/>
  <c r="L10" i="5"/>
  <c r="J77" i="5" l="1"/>
  <c r="J74" i="5"/>
  <c r="J72" i="5"/>
  <c r="J70" i="5"/>
  <c r="J59" i="5"/>
  <c r="J43" i="5"/>
  <c r="J77" i="4"/>
  <c r="J74" i="4"/>
  <c r="J72" i="4"/>
  <c r="J70" i="4"/>
  <c r="J59" i="4"/>
  <c r="J43" i="4"/>
</calcChain>
</file>

<file path=xl/sharedStrings.xml><?xml version="1.0" encoding="utf-8"?>
<sst xmlns="http://schemas.openxmlformats.org/spreadsheetml/2006/main" count="1161" uniqueCount="327">
  <si>
    <t xml:space="preserve">
PLAN DE ACCIÓN INTEGRAL 2022
INSTITUTO DE CULTURA Y PATRIMONIO DE ANTIOQUIA
DECRETO 612 DE 2018
</t>
  </si>
  <si>
    <t>Código:</t>
  </si>
  <si>
    <t>PL-GE-04</t>
  </si>
  <si>
    <t xml:space="preserve">Versión: </t>
  </si>
  <si>
    <t>Subdirección</t>
  </si>
  <si>
    <t>Proceso</t>
  </si>
  <si>
    <t>Nombre del Plan Integrado</t>
  </si>
  <si>
    <t>Dimensión</t>
  </si>
  <si>
    <t>Objetivo</t>
  </si>
  <si>
    <t>Responsable</t>
  </si>
  <si>
    <t>Indicadores</t>
  </si>
  <si>
    <t>Meta a 31 de Diciembre de  2022</t>
  </si>
  <si>
    <t xml:space="preserve">% Cumplimiento
Primer Trimestre 2022 </t>
  </si>
  <si>
    <t>Actividades</t>
  </si>
  <si>
    <t>Soportes</t>
  </si>
  <si>
    <t>SUBDIRECCIÓN DE PLANEACIÓN</t>
  </si>
  <si>
    <t>Gestión Estratégica</t>
  </si>
  <si>
    <t>Plan Estratégico Institucional</t>
  </si>
  <si>
    <t>Segunda Dimensión Direccionamiento Estratégico y Planeación</t>
  </si>
  <si>
    <t>Medir que el porcentaje de operacionalización de las líneas estratégicas</t>
  </si>
  <si>
    <t>Comité Directivo</t>
  </si>
  <si>
    <t>Porcentaje de Operacionalización de las 8 líneas estratégicas</t>
  </si>
  <si>
    <t xml:space="preserve">1. Caracterización y Diagnóstico, 2. Planeación municipal, 3. Participación para la planeación, 4. Formación, 5. Convocatorias, 6. Alianzas, 7. Comunicación de la gestión, 8. El Palacio como Centro Cultural, </t>
  </si>
  <si>
    <t>Ver Cronograma</t>
  </si>
  <si>
    <t>Plan Anticorrupción y de Atención al Ciudadano</t>
  </si>
  <si>
    <t>Tercera Dimensión Gestión con Valores para el Resultado
Quinta Dimensión Información y Comunicación</t>
  </si>
  <si>
    <t>Medir el porcentaje de cumplimiento del Plan Anticorrupción.</t>
  </si>
  <si>
    <t>Porcentaje de cumplimiento del Plan Anticorrupción</t>
  </si>
  <si>
    <t>50.7%</t>
  </si>
  <si>
    <t>Se realiza la evaluación cada cuatro meses. Próxima evaluación en abril 30.</t>
  </si>
  <si>
    <t>Plan del Sistema de Gestión de Calidad</t>
  </si>
  <si>
    <t>Tercera Dimensión Gestión con Valores para el Resultado</t>
  </si>
  <si>
    <t xml:space="preserve">Medir el porcentaje de cumplimiento del Plan del  Sistema de Gestión de Calidad
</t>
  </si>
  <si>
    <t>Subdirección de Planeación</t>
  </si>
  <si>
    <t xml:space="preserve">Porcentaje de cumplimiento del plan del SGC
</t>
  </si>
  <si>
    <t>De 126 oportunidades de mejora o acción correctiva se han cerrado 102 al 31 de diciembre de 2021.</t>
  </si>
  <si>
    <t>La ejecución contractual empezará en el mes de mayo, razón por la cual se reporta la ejecución anteriormente señalada</t>
  </si>
  <si>
    <t>Plan de Gestión del Conocimiento y la innovación</t>
  </si>
  <si>
    <t>Sexta Dimensión Gestión del Conocimiento y la Innovación</t>
  </si>
  <si>
    <t>Medir el porcentaje de cumplimiento del Plan de Gestión del conocimiento y la Innovación</t>
  </si>
  <si>
    <t>Subdirección de Planeación
Profesional Universitario Gestión del Conocimiento</t>
  </si>
  <si>
    <t>Porcentaje de cumplimiento del Plan de Gestión del Conocimiento y la Innovación</t>
  </si>
  <si>
    <t>Se realizo el primer informe del diagnostico de las areas, creación del procedimiento y formatos y revisión del manual operativo de MIPG</t>
  </si>
  <si>
    <t>Ver seguimiento plan GC</t>
  </si>
  <si>
    <t>SUBDIRECCION ADMINISTRATIVA Y FINANCIERA</t>
  </si>
  <si>
    <t>Gestión Humana</t>
  </si>
  <si>
    <t>Plan Anual de Vacantes</t>
  </si>
  <si>
    <t>Primera Dimensión Talento Humano</t>
  </si>
  <si>
    <t>Medir que el porcentaje de vacantes de la planta global del Instituto no sea superior al 10%.</t>
  </si>
  <si>
    <t>Subdirección Administrativa y Financiera
Líder de Gestión Humana y Desarrollo Organizacional</t>
  </si>
  <si>
    <t># de vacantes/total de empleados de la planta global&lt;10%</t>
  </si>
  <si>
    <t>Primer Trimestre de 2022,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t>
  </si>
  <si>
    <t xml:space="preserve">Adjunto: Derechos de Petición y Respuestas. Acción de Tutela y Respuesta </t>
  </si>
  <si>
    <t>Plan Institucional de capacitación</t>
  </si>
  <si>
    <t>Medir el porcentaje de funcionarios que se han capacitado durante el año</t>
  </si>
  <si>
    <t xml:space="preserve">Porcentaje de funcionarios capacitados
</t>
  </si>
  <si>
    <t xml:space="preserve">Primer Trimestre de 2022: Se dio inicio al plan de capacitaciones con: Crecer en la Aventura, Comunicación Efectiva , Conflicto de Interés, Manejo de Residuos, Funciones y Responsabilidades Brigada de Emergencia, Funciones y Responsabilidades COE, Riesgo Biomecánico (Ergonomía), Reanimación Cardiopulmonar. Se encuentra en solicitudes de cotizaciones a las Universidades para generar el estudio de mercadeo que soporta el estudio previo de capacitaciones contratación de menor cuantía </t>
  </si>
  <si>
    <t>Adjunto: Presentación Crecer en la Aventura, listado de asistencia capacitaciones. Se adjuntan correos solicitud oferta comercial</t>
  </si>
  <si>
    <t>Medir el porcentaje de cumplimiento de las capacitaciones realizadas  durante el año</t>
  </si>
  <si>
    <t xml:space="preserve">Porcentaje de cumplimiento de las capacitaciones
</t>
  </si>
  <si>
    <t>Plan de Incentivos institucionales</t>
  </si>
  <si>
    <t>Medir el porcentaje de cumplimiento del plan de bienestar</t>
  </si>
  <si>
    <t xml:space="preserve">Cumplimiento al Plan de Bienestar
</t>
  </si>
  <si>
    <t>Primer Trimestre.                                                                                                                            Plan de Bienestar: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Incentivos Laborales: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t>
  </si>
  <si>
    <t>Adjunto: Mensajes día de la mujer y día del hombre. Imágenes tiquetera Gobernación de Antioquia y tiquetera ICPA                                    Se adjuntan soportes para aplicar al incentivo</t>
  </si>
  <si>
    <t>Medir la participación de los colaboradores por actividad</t>
  </si>
  <si>
    <t>Participación de los colaboradores por actividad</t>
  </si>
  <si>
    <t xml:space="preserve">Plan de Bienestar: Actividad día Internacional de la Mujer, de una población de 19  mujeres que forman parte de la planta global de empleo  participaron 18 para un porcentaje del 94.73%, Día Internacional del Hombre de una población del 30 hombre se tuvo cobertura del 100%, no se brindo detalles donde se debe tener cobertura a los contratistas por indicaciones de la Subdirección Administrativa y Financiera .                                                                                                                      Salario Emocional la cobertura es para el 49 de los servidores públicos </t>
  </si>
  <si>
    <t>Plan Estratégico de Talento Humano</t>
  </si>
  <si>
    <t>Medir el Avance en el diseño y la implementación del Plan Estratégico de Gestión Humana</t>
  </si>
  <si>
    <t>Porcentaje de avance en la implementación del Plan Estratégico de Gestión Humana.</t>
  </si>
  <si>
    <r>
      <t xml:space="preserve">Primer Trimestre                                                                                                                                                  </t>
    </r>
    <r>
      <rPr>
        <b/>
        <u/>
        <sz val="9"/>
        <color rgb="FF000000"/>
        <rFont val="Calibri"/>
        <family val="2"/>
        <scheme val="minor"/>
      </rPr>
      <t>Plan de Bienestar</t>
    </r>
    <r>
      <rPr>
        <b/>
        <sz val="9"/>
        <color rgb="FF000000"/>
        <rFont val="Calibri"/>
        <family val="2"/>
        <scheme val="minor"/>
      </rPr>
      <t xml:space="preserve">: Se dio inicio con la celebración del día Internacional de la Mujer 08 de marzo de 2022, donde se les brindo un pequeño detalle a las 18 servidoras públicas donde quedo pendiente la Subdirectora de Planeación  y se generó mensaje. Día Internacional del Hombre se envió mensaje .                  Salario Emocional se realizó la entrega de la tiquetera de la felicidad teniendo como fundamento los incentivos no pecuniarios que se reconocen en la Gobernación de Antioquia y se ajusto el plan de bienestar e incentivos para su publicación.                                                                                                                                  </t>
    </r>
    <r>
      <rPr>
        <b/>
        <u/>
        <sz val="9"/>
        <color rgb="FF000000"/>
        <rFont val="Calibri"/>
        <family val="2"/>
        <scheme val="minor"/>
      </rPr>
      <t>Incentivos Laborales</t>
    </r>
    <r>
      <rPr>
        <b/>
        <sz val="9"/>
        <color rgb="FF000000"/>
        <rFont val="Calibri"/>
        <family val="2"/>
        <scheme val="minor"/>
      </rPr>
      <t xml:space="preserve">:                                                                                                         Educación Formal. Aplicó la servidora pública Mariana Parra pero al momento de revisar la solicitud no se encuentra ajustado la finalidad de la maestría en comunicación política con el objeto del instituto de Cultura y Patrimonio de Antioquia.                                                                                                                         Aprovechamiento del Tiempo Libre o Segunda Lengua: Se han presentado las solicitudes: Erika Monsalve , Juan Pablo Carvajal , Bibiana Castrillón pendiente de entrega semana de Pascua Gustavo Carvajal para revisión y citar a Comité de Incentivos para su autorización y aprobación.                                                              </t>
    </r>
    <r>
      <rPr>
        <b/>
        <u/>
        <sz val="9"/>
        <color rgb="FF000000"/>
        <rFont val="Calibri"/>
        <family val="2"/>
        <scheme val="minor"/>
      </rPr>
      <t xml:space="preserve">Provisión de Vacantes </t>
    </r>
    <r>
      <rPr>
        <b/>
        <sz val="9"/>
        <color rgb="FF000000"/>
        <rFont val="Calibri"/>
        <family val="2"/>
        <scheme val="minor"/>
      </rPr>
      <t xml:space="preserve"> se encuentran dos vacantes para ser provisionadas: 
a.P.U Gestor Participación Ciudadana, adscrito a la Subdirección de Planeación cargo que a tenido diferentes dificultades como han sido los derechos de petición de Jorge Diego Mejía y Luis Felipe Saldarriaga. Acción de Tutela y Respuesta al derecho de Petición Nelson León Osorno Zapata                                                               b. P.U Patrimonio Inmaterial, adscrito a la Subdirección de Patrimonio y Fomento Artístico y Cultural , no se ha dado inicio al proceso de verificación de requisitos dado a que el SIGEP I estaba en migración al SIGEP II. para validar con las hojas de vida de la FP.                                                                                                                           </t>
    </r>
    <r>
      <rPr>
        <b/>
        <u/>
        <sz val="9"/>
        <color rgb="FF000000"/>
        <rFont val="Calibri"/>
        <family val="2"/>
        <scheme val="minor"/>
      </rPr>
      <t>Plan SG-SST</t>
    </r>
    <r>
      <rPr>
        <b/>
        <sz val="9"/>
        <color rgb="FF000000"/>
        <rFont val="Calibri"/>
        <family val="2"/>
        <scheme val="minor"/>
      </rPr>
      <t xml:space="preserve"> : se ha ejecutado el plan de acuerdo a los estándares mínimos Resolución 312 de 2019</t>
    </r>
  </si>
  <si>
    <t xml:space="preserve">Adjunto Se tiene diseñado e implementado el Plan Estratégico y sus planes anuales. </t>
  </si>
  <si>
    <t>Medir el el porcentaje de avance del plan de SST</t>
  </si>
  <si>
    <t>Porcentaje de avance del plan SST</t>
  </si>
  <si>
    <r>
      <rPr>
        <b/>
        <u/>
        <sz val="9"/>
        <color rgb="FF000000"/>
        <rFont val="Calibri"/>
        <family val="2"/>
        <scheme val="minor"/>
      </rPr>
      <t>Primer Trimestre de 2022</t>
    </r>
    <r>
      <rPr>
        <b/>
        <sz val="9"/>
        <color rgb="FF000000"/>
        <rFont val="Calibri"/>
        <family val="2"/>
        <scheme val="minor"/>
      </rPr>
      <t>, el sistema de seguridad y salud en el trabajo en cumplimiento de los estándares mínimos de conformidad con la resolución 312 de 2019 se encuentra en un 25%</t>
    </r>
  </si>
  <si>
    <t>Adjunto: Plan de trabajo 2022. con sus debidos soportes.</t>
  </si>
  <si>
    <t>Plan de trabajo Anual en seguridad y Salud en el trabajo</t>
  </si>
  <si>
    <t>Plan de Previsión de  Recursos Humanos</t>
  </si>
  <si>
    <t>Medir el porcentaje de disponibilidad de personal con el cual debe contar la institución</t>
  </si>
  <si>
    <t xml:space="preserve">Porcentaje de disponibilidad de personal con el cual debe contar la Institución </t>
  </si>
  <si>
    <r>
      <rPr>
        <b/>
        <u/>
        <sz val="9"/>
        <color rgb="FF000000"/>
        <rFont val="Calibri"/>
        <family val="2"/>
        <scheme val="minor"/>
      </rPr>
      <t>Primer Trimestre:</t>
    </r>
    <r>
      <rPr>
        <b/>
        <sz val="9"/>
        <color rgb="FF000000"/>
        <rFont val="Calibri"/>
        <family val="2"/>
        <scheme val="minor"/>
      </rPr>
      <t xml:space="preserve"> La planta global de empleo aprobada es de 51 servidores públicos de los cuales hay dos vacantes disponibles: Gestor Participación Ciudadana, adscrito a la Subdirección de Planeación                                                                                                    b. P.U Patrimonio Inmaterial, adscrito a la Subdirección de Patrimonio y Fomento Artístico y Cultura</t>
    </r>
  </si>
  <si>
    <t>Conflicto de interés</t>
  </si>
  <si>
    <t xml:space="preserve">Medir el Porcentaje de cumplimiento de actividades a desarrollar de conflicto de interés
</t>
  </si>
  <si>
    <t>Porcentaje de cumplimiento de actividades a desarrollar de conflicto de interés</t>
  </si>
  <si>
    <t>Primer Trimestre Se compartió con la Gobernación de Antioquia: Formato, matriz y procedimiento Conflicto de Interés, Se brindo capacitación por parte del señor Gerardo Parada.</t>
  </si>
  <si>
    <t xml:space="preserve">Se adjunta: Formato, matriz y procedimiento Conflicto de Interés, lista de asistencia capacitación </t>
  </si>
  <si>
    <t>Código de Integridad</t>
  </si>
  <si>
    <t xml:space="preserve">Medir el Porcentaje de cumplimiento de actividades a desarrollar con el fin de interiorizar los valores del código de integridad
</t>
  </si>
  <si>
    <t xml:space="preserve">Porcentaje de cumplimiento de actividades a desarrollar con el fin de interiorizar los valores del código de integridad
</t>
  </si>
  <si>
    <t xml:space="preserve">Primer Trimestre:                                                                                                                              El 22 de marzo del año en curso se aprobaron los planes y cronograma de MIPG, donde el área de comunicaciones realizará piezas publicitarias de promoción por cada valor, y se difundirá el video que contiene los 5 valores del Código de Integridad. La Dirección en la reunión general socializó que cada grupo que llevará a cabo hará la sensibilización de un valor. </t>
  </si>
  <si>
    <t>Gestión Financiera</t>
  </si>
  <si>
    <t>Plan Anual de Adquisiciones</t>
  </si>
  <si>
    <t>Evaluar el porcentaje de cumplimiento del Plan Anual de Adquisidores con respecto al plan Anual de Adquisiciones.</t>
  </si>
  <si>
    <t>Subdirección Administrativa y Financiera
Profesional Universitario - Presupuesto</t>
  </si>
  <si>
    <t>Porcentaje de cumplimiento del Plan Anual de Adquisiciones con respecto a las actividades</t>
  </si>
  <si>
    <t>Cargue y actualización del paa programado/paa secop2</t>
  </si>
  <si>
    <t>secop2/programación paa a 31 marzo</t>
  </si>
  <si>
    <t>Gestión de documentos</t>
  </si>
  <si>
    <t>Plan Institucional de Archivos de la Entidad PINAR</t>
  </si>
  <si>
    <t>Quinta Dimensión Información y Comunicación</t>
  </si>
  <si>
    <t>Diseñar un plan de seguimiento a la transferencia de archivos transferidos en soporte físico al archivo central unificado en digital.</t>
  </si>
  <si>
    <t>Subdirección Administrativa y Financiera
Técnico Administrativa de Archivos</t>
  </si>
  <si>
    <t>Porcentaje de archivos transferidos en soporte físico al Archivo Central Unificado en digital</t>
  </si>
  <si>
    <t>Se ha transferido al archivo y correspondencia contratos, comprobantes de egreso.</t>
  </si>
  <si>
    <t>Ver evidencias</t>
  </si>
  <si>
    <t>Medir el porcentaje de implementación de los planes archivísticos</t>
  </si>
  <si>
    <t xml:space="preserve">Porcentaje de implementación de los planes archivísticos </t>
  </si>
  <si>
    <t>PGD, PLAN DE CONSERVACIÓN DOCUMENTAL, SISTEMA INTEGRADO DE CONSERVACIÓN Y SGDEA.</t>
  </si>
  <si>
    <t>Gestión Infraestructura Interna</t>
  </si>
  <si>
    <t>Plan de mantenimiento</t>
  </si>
  <si>
    <t xml:space="preserve">Medir el Porcentaje de cumplimiento del Plan de Mantenimiento
</t>
  </si>
  <si>
    <t>Subdirección Administrativa y Financiera
Profesional Universitario Bienes</t>
  </si>
  <si>
    <t xml:space="preserve">Porcentaje de cumplimiento del Plan de Mantenimiento
</t>
  </si>
  <si>
    <t>Se anexa cronograma del plan de mantenimiento</t>
  </si>
  <si>
    <t>Gestión Jurídica</t>
  </si>
  <si>
    <t>Plan de defensa jurídica y prevención del daño antijuridico</t>
  </si>
  <si>
    <t xml:space="preserve">Medir el Porcentaje de cumplimiento del Plan de defensa jurídica y prevención del daño antijuridico
</t>
  </si>
  <si>
    <t>Subdirección Administrativa y Financiera
Profesional Universitario Líder Jurídico</t>
  </si>
  <si>
    <t xml:space="preserve">Porcentaje de cumplimiento del Plan de defensa jurídica y prevención del daño antijuridico
</t>
  </si>
  <si>
    <t>Inicia actividades en mayo</t>
  </si>
  <si>
    <t>Gestión tecnología</t>
  </si>
  <si>
    <t>Plan Estratégico de Tecnologías de la Información y las Comunicaciones</t>
  </si>
  <si>
    <t>Medir el porcentaje de avance en la implementación del plan estratégico de desarrollo informático y tecnológico del Instituto de Cultura y Patrimonio de Antioquia</t>
  </si>
  <si>
    <t>Subdirección Administrativa y Financiera
Técnico Administrativo Sistemas</t>
  </si>
  <si>
    <t>Porcentaje de avance en la implementación del plan estratégico de desarrollo informático y tecnológico del Instituto</t>
  </si>
  <si>
    <t>Sin evidencias para este trimestre, se tiene en marcha dos procesos de tecnología que comenzaran para el segundo trimestre del año y que aplican para el plan mencionado.</t>
  </si>
  <si>
    <t>N/A</t>
  </si>
  <si>
    <t>Plan de Tratamiento de Riesgos de Seguridad y Privacidad de la Información</t>
  </si>
  <si>
    <t xml:space="preserve">Medir el porcentaje de avance en la implementación del plan de tratamiento de riesgos de seguridad y privacidad de la información del Instituto </t>
  </si>
  <si>
    <t>Porcentaje de avance en la implementación del plan de tratamiento de riesgos de seguridad y privacidad de la información del Instituto</t>
  </si>
  <si>
    <t>Plan de Seguridad y Privacidad de la Información</t>
  </si>
  <si>
    <t>Medir el porcentaje de avance en la  implementación del plan de seguridad y privacidad de la información del Instituto</t>
  </si>
  <si>
    <t>Porcentaje de avance en la  implementación del plan de seguridad y privacidad de la información del Instituto</t>
  </si>
  <si>
    <t>DIRECCIÓN</t>
  </si>
  <si>
    <t>Gestión de comunicaciones</t>
  </si>
  <si>
    <t>Plan de comunicaciones</t>
  </si>
  <si>
    <t>Medir el porcentaje actividades a desarrollar en el plan de comunicaciones del instituto</t>
  </si>
  <si>
    <t>Dirección
Líder de Comunicaciones</t>
  </si>
  <si>
    <t>Porcentaje de actividades desarrolladas del plan de comunicaciones del Instituto</t>
  </si>
  <si>
    <t xml:space="preserve">Se pone en marcha el plan de comunicaciones con las convocatoria de Antioquia vive la música, el portafolio departamental de estímulos, exposiciones de activación palacio y hall de la gobernación, actividades de efemérides y conmemoraciones que hemos estado realizando con activación palacio y el área de lectura y biblioteca, cubrimiento de eventos con alianzas estratégicas. </t>
  </si>
  <si>
    <t xml:space="preserve">Evidencias adjuntas
Cronograma </t>
  </si>
  <si>
    <t>Nombre del Plan Integrado
Dimensión</t>
  </si>
  <si>
    <t>Homologación de los proyectos del cuatrienio 2020 A 2023</t>
  </si>
  <si>
    <t>Actividad 2020 - 2023</t>
  </si>
  <si>
    <t xml:space="preserve"> Indicadores 2020 - 2023</t>
  </si>
  <si>
    <t>Meta a 31 de Diciembre de 2022</t>
  </si>
  <si>
    <t>Cumplimiento primer trimestre de 2022</t>
  </si>
  <si>
    <t xml:space="preserve">% de cumplimiento </t>
  </si>
  <si>
    <t>SUBDIRECCIÓN DE PLANEACIÓN
SUBDIRECCIÓN DE PATRIMONIO Y FOMENTO ARTISTICO Y CULTURAL</t>
  </si>
  <si>
    <t xml:space="preserve">Plan de Acción
Segunda Dimensión Direccionamiento Estratégico y Planeación
</t>
  </si>
  <si>
    <t xml:space="preserve">FORMACION ARTISTICA Y CULTURAL </t>
  </si>
  <si>
    <t>Programa de profesionalización.</t>
  </si>
  <si>
    <t xml:space="preserve">Procesos y actividades de formación artística y cultural, ofrecidos </t>
  </si>
  <si>
    <t>Subdirección de Patrimonio y fomento artístico y cultura</t>
  </si>
  <si>
    <t>Ya se cumplio al 100%</t>
  </si>
  <si>
    <t>Personas del sector artístico y cultural que participan en procesos de formación</t>
  </si>
  <si>
    <t xml:space="preserve">ver plataforma SICPA/Indicadores plan de desarrollo </t>
  </si>
  <si>
    <t xml:space="preserve">Emprendedores formados en temas de industrias creativas y /o economía naranja (Ord 42) </t>
  </si>
  <si>
    <t>Emprendedores formados en temas sobre industrias creativas y/o economía naranja</t>
  </si>
  <si>
    <t>PORTAFOLIO DEPARTAMENTAL DE ESTIMULOS Y CONCERTACION</t>
  </si>
  <si>
    <t>Estímulos audiovisuales y cinematografía - creación (conv_ord 29)/ 10% de ord 12</t>
  </si>
  <si>
    <t>Población beneficiada del Portafolio Departamental de Estímulos</t>
  </si>
  <si>
    <t>Estímulos día del Tango - creación (Ord 53)</t>
  </si>
  <si>
    <t>Convocatoria de bancos Jurados</t>
  </si>
  <si>
    <t>Acciones comunicacionales</t>
  </si>
  <si>
    <t>Conceptualización, estructuración, definición y publicación de convocatorias públicas.</t>
  </si>
  <si>
    <t>Convocatoria de Salas Concertadas</t>
  </si>
  <si>
    <t>Apoyos concertados a salas de teatro, realizados</t>
  </si>
  <si>
    <t>PROCESOS DE CIRCULACION ARTISTICA Y CULTURAL</t>
  </si>
  <si>
    <t>Día del Tango - Circulación (Ord 53)</t>
  </si>
  <si>
    <t>Artistas que participan en eventos departamentales, nacionales e internacionales apoyados</t>
  </si>
  <si>
    <t>Procesos de circulación artística.</t>
  </si>
  <si>
    <t>Apoyo a la realización y participación en eventos culturales.</t>
  </si>
  <si>
    <t>Apoyo a Festivales.</t>
  </si>
  <si>
    <t>Programación propia.</t>
  </si>
  <si>
    <t>Iniciativas culturales municipales.</t>
  </si>
  <si>
    <t>Circulación audiovisual y cinematografía -Circulación (Conv_ Ord 29)/10% de Ord 12</t>
  </si>
  <si>
    <t>Productos audiovisuales en circuito de distribución y exhibición departamental, nacional e internacional</t>
  </si>
  <si>
    <t>Procesos y/o actividades de fomento a la lectura.</t>
  </si>
  <si>
    <t>Ponentes en los festivales de lectura, invitados</t>
  </si>
  <si>
    <t>Encuentros de actores del sector de bibliotecas, lectura y escritura del Departamento, realizados</t>
  </si>
  <si>
    <t>Seguimiento a  iniciativas emprendedoras.</t>
  </si>
  <si>
    <t>Procesos de seguimiento a iniciativas emprendedoras, realizados</t>
  </si>
  <si>
    <t>Publicaciones apoyadas por el ICPA (Ord 24)</t>
  </si>
  <si>
    <t>Publicaciones apoyadas por el Instituto de Cultura y Patrimonio de Antioquia</t>
  </si>
  <si>
    <t>MOVILIZACIÓN Y PARTICIPACIÓN CIUDADANA.</t>
  </si>
  <si>
    <t>Desarrollar procesos de planeación participativa integral a nivel departamental.</t>
  </si>
  <si>
    <t>Planes de las áreas artísticas y culturales y Plan de Patrimonio, con seguimiento y evaluación</t>
  </si>
  <si>
    <t>Actualización participativa del plan departamental de cultura 2021-2030</t>
  </si>
  <si>
    <t>Plan Departamental de Cultura 2021-2030 actualizado e implementado</t>
  </si>
  <si>
    <t>Realización de las sesiones de los consejos de cultura en el ámbito departamental.</t>
  </si>
  <si>
    <t>Sesiones de los consejos de cultura, patrimonio y áreas artísticas y culturales del nivel departamental, realizadas</t>
  </si>
  <si>
    <t>Fortalecimiento de los espacios de participación del nivel departamental.</t>
  </si>
  <si>
    <t>Consejos de cultura, patrimonio y áreas artísticas y culturales del nivel departamental fortalecidos</t>
  </si>
  <si>
    <t>Implementación de las asesorías y de las convocatorias públicas para apoyar a las administraciones Municipales en la elaboración de los planes Municipales de cultura.</t>
  </si>
  <si>
    <t>Planes municipales de cultura formulados</t>
  </si>
  <si>
    <t>Movilización de espacios culturales para la planificación cultural del departamento.</t>
  </si>
  <si>
    <t>Consejeras y consejeros departamentales de cultura, participantes en la formulación del Plan Departamental de Cultura y de los planes departamentales de áreas artísticas y culturales</t>
  </si>
  <si>
    <t>Desarrollar procesos de planeación participativa del plan departamental de lectura, escritura y bibliotecas.</t>
  </si>
  <si>
    <t>Plan Departamental de Lectura, Escritura y Bibliotecas, actualizado e implementado</t>
  </si>
  <si>
    <t>INTEGRACIÓN TECNOLÓGICA PARA EL ASEGURAMIENTO DE LA CALIDAD.</t>
  </si>
  <si>
    <t>Fortalecer la plataforma tecnológica</t>
  </si>
  <si>
    <t xml:space="preserve">Plataforma tecnológica que integra el Modelo Integrado de Planeación y Gestión (MIPG) (35%), el Sistema de Calidad (35% y el Sistema de Información de Cultura y Patrimonio de Antioquia (SICPA) (30%), desarrollada </t>
  </si>
  <si>
    <t>APROPIACIÓN Y DIVULGACIÓN DEL PATRIMONIO CULTURAL</t>
  </si>
  <si>
    <t>Investigaciones en áreas artísticas y culturales AAH (Ord.27)</t>
  </si>
  <si>
    <t>Investigaciones en áreas artísticas y culturales realizadas y divulgadas</t>
  </si>
  <si>
    <t>Formulación de proyectos a implementarse en los  P.E.S Y P.E.M</t>
  </si>
  <si>
    <t>Proyectos para la implementación de los Planes de Salvaguardia (PES) y Planes de Manejo y Protección (PEMP), ejecutados</t>
  </si>
  <si>
    <t>Actividades entorno a la apropiación del patrimonio. Cátedra de Patrimonio</t>
  </si>
  <si>
    <t>Intervenciones de preservación de los bienes de interés patrimonial, muebles e inmuebles, realizadas</t>
  </si>
  <si>
    <t>Mantenimientos y adecuaciones al Palacio de Cultura</t>
  </si>
  <si>
    <t>Plan Departamental de Patrimonio implementado</t>
  </si>
  <si>
    <t>Realización de inventarios de patrimonio cultural</t>
  </si>
  <si>
    <t>Realización de inventarios de patrimonio cultural.</t>
  </si>
  <si>
    <t>ANTIOQUIA VIVE</t>
  </si>
  <si>
    <t>Fortalecimiento a los artistas.</t>
  </si>
  <si>
    <t>Artistas que participan en los procesos del programa Antioquia Vive</t>
  </si>
  <si>
    <t>Circulación y muestras Artísticas.</t>
  </si>
  <si>
    <t>Presentación, evaluación, clasificación y puesta en escena.</t>
  </si>
  <si>
    <t>Espacios de encuentro subregional para la formación, creación, circulación e intercambio de saberes realizados</t>
  </si>
  <si>
    <t>DOTACIÓN CULTURAL Y ARTÍSTICA.</t>
  </si>
  <si>
    <t>Diagnóstico, adquisición y entrega de instrumentos musicales.</t>
  </si>
  <si>
    <t>Dotaciones de instrumentos musicales, entregadas a las escuelas de música municipales</t>
  </si>
  <si>
    <t>Diagnóstico, adquisición, clasificación y entrega de material bibliográfico y equipamientos de bibliotecas.</t>
  </si>
  <si>
    <t>Bibliotecas municipales integrantes de la Red de Bibliotecas Públicas de Antioquia que reciben nuevas dotaciones de libros</t>
  </si>
  <si>
    <t>ADECUACIÓN Y/O MANTENIMIENTO DE LAS INFRAESTRUCTURAS  CULTURALES</t>
  </si>
  <si>
    <t>Adecuación de infraestructura.</t>
  </si>
  <si>
    <t>Infraestructura cultural con mantenimiento y/o adecuación realizadas</t>
  </si>
  <si>
    <t>Mantenimiento de Infraestructura.</t>
  </si>
  <si>
    <t>SANDRA MILENA DIAZ RIOS</t>
  </si>
  <si>
    <t>TATIANA CORREA SANCHEZ</t>
  </si>
  <si>
    <t>Contratista apoyo Mipg</t>
  </si>
  <si>
    <t>Proyectó</t>
  </si>
  <si>
    <t>Revisó</t>
  </si>
  <si>
    <t xml:space="preserve">% Cumplimiento
Segundo Trimestre 2022 </t>
  </si>
  <si>
    <t>En sus 6 componentes, evaluación realizada por la Oficina de Control Interno el 11 de mayo de 2022, correspondiente al primer cuatrimestre</t>
  </si>
  <si>
    <t>https://culturantioquia.gov.co/index.php/informes-oficina-control-interno</t>
  </si>
  <si>
    <t>De acuerdo al cronograma se ha realizado diagnostico del SGC, Revisión por la dirección, capacitación a los auditores internos, programación y ejecución de la auditoria interna, informe consolidado de la auditoria interna, consolidado del plan de mejoramiento, actualización de algunos documentos.</t>
  </si>
  <si>
    <t>Ver cronograma</t>
  </si>
  <si>
    <t>De acuerdo al cronograma se ha realizado diagnostico con las areas misionales, procedimiento y formatos para desarrollo en la plataforma SICPA.</t>
  </si>
  <si>
    <t>A junio 30 se tienen 3 vacantes. Gestor Participacion, pu patrimonio. Auxiliar administrativo palacio (se presentaria erika monsalve)</t>
  </si>
  <si>
    <t>Se remite los estudios de Verificación de Requisitos para Encargos (P.U Gestor de Participación Ciudadana-Subdirección de Planeación)-P.U Patrimonio Inmaterial-(Subdirección de Patrimonio y Fomento Artítico) y Cultural y Auxiliar Administrativo Palacio (Subdirección Administrativa y Financiera). Se adjunta remitición a cada uno de los competentes para su revisión,</t>
  </si>
  <si>
    <t xml:space="preserve">Se va a implementar el cronograma. Estudios previos con la UdeA intensidad horaria y con certificación. Inicia aproximadamente en finalizando en julio. A la espera de la propuesta de la UdeA. Se armo por grupos </t>
  </si>
  <si>
    <t>Se adjunta planeación planeación plan de capacitaciones con sus anexos, remitida a la Subdirección Administrativa y Financiera para la remisión a la U de A</t>
  </si>
  <si>
    <t>Se va a implementar el cronograma. Estudios previos con Comfenalco se hizo la planeación. Comfenalco enviara la propuesta. Dia del servidor publico, reconocimiento a la trayectoria de los servidores, dia de la familia a traves de un bono, dia del niño - halloweem, cierre de gestion y bienvenidad la navidad (pinic). Crecer en la aventura 2. Aproximadamente mediados de julio</t>
  </si>
  <si>
    <t>Se adjunta asistencia planeación plan de bienestar con la Caja de Compensación Familiar_Comfenalco Antioquia . Se comparte resoluciones de entrega de incentivos laborales (Educación Formal-Aprovechamiento del Tiempo Libre)</t>
  </si>
  <si>
    <t>Integra todos los planes de Gestión Humana</t>
  </si>
  <si>
    <t>Todos los planes de GH</t>
  </si>
  <si>
    <t xml:space="preserve">Va en un avance del 51% del cronograma. 89 actividades y se han realizado 45.   Actualizar plan de emergencia, simulacro para julio, semana de la salud para agosto. Pausas activas,reinducción a traves de comunicaciones, estudio de iluminacion en el archivo año 2019, estudio de ruido todo el dia. </t>
  </si>
  <si>
    <t>Seguimiento cronograma SST</t>
  </si>
  <si>
    <t>A junio 30 de 51 cargos estarian 48 provistos. Concurso mes de diciembre para las provisionalidades</t>
  </si>
  <si>
    <t>Se adjunta plan de Seguridad y salud en el Trabajo con un 51% de ejecución y  sus anexos que dan evidencia de la ejecución correspondiente al segundo trimestre del año.</t>
  </si>
  <si>
    <t>Se realizó socialización de la importancia de declarar conflicto de interes. Pendiente la publicación de conflicto de interes de los directivos en el SIGEP y pag web del Instituto</t>
  </si>
  <si>
    <t>Ver cronograma 2022</t>
  </si>
  <si>
    <t>Se va a realizar la sensibilización, video didactico. Interiorizar cada valor en las oficinas.Esta saliendo en el descansapantalla el valor del respeto. En la reunion general cada grupo escoje un valor.</t>
  </si>
  <si>
    <t>Se adjunta el PAA al 30 de junio de 2022</t>
  </si>
  <si>
    <t>Seguimiento PAA</t>
  </si>
  <si>
    <t>Archivos transferidos: Inf. Historias laborales, comprobantes de ingreso y egreso, contratos, convenio y cartas compromiso, actos administrativos.</t>
  </si>
  <si>
    <t>ver evidencias</t>
  </si>
  <si>
    <t>Implementación SGDEA, PGD, ETC</t>
  </si>
  <si>
    <t>Seguimiento AL PLAN DE MANTENIMIENTO: mantenimiento preventivo y correctivo infraestructura física palacio de cultura Rafael Uribe Uribe, mantenimiento equipos y protección emergencias, mantenimiento preventivo vehículos.</t>
  </si>
  <si>
    <t>ver plan de mantenimiento</t>
  </si>
  <si>
    <t>Las actividades se realizan en el segundo semestre</t>
  </si>
  <si>
    <t xml:space="preserve">* Prestación del servicio de soporte y mantenimiento al Software de Control Administrativo y Financiero SICOF en el Instituto de Cultura y Patrimonio de Antioquia. 
* Servicio de impresión, fotocopiado y scanner bajo la modalidad de Outsourcing in house, incluyendo hardware, software, administración, insumos (Tóner y repuestos), talento humano, capacitaciones, mantenimiento preventivo y correctivo, para el Instituto de Cultura y Patrimonio de Antioquia. </t>
  </si>
  <si>
    <t>CPS 001 - 2022 - CSP 033-2022</t>
  </si>
  <si>
    <t>* Realizar Mantenimiento preventivo y correctivo al hardware susceptible de este, garantizando soporte de tercer nivel al software de bases de datos, CCTV, sistema contra incendios y sistemas operativos, del Instituto de Cultura y Patrimonio de Antioquia.
* Adquisición de bienes tecnológicos (Hardware y software) en desarrollo del proceso de modernización para el Instituto de Cultura y Patrimonio de Antioquia.</t>
  </si>
  <si>
    <t>CS 040 - 2022 - C.P.S 037-2022</t>
  </si>
  <si>
    <t>Seguimiento plan de comunicaciones: Portafolio Dptal de Estimulos, campaña cultura del dato, comision filmica, activación palacio, presencia institucional, formación,  movilización y participación, comunicación interna, medios., rendición de cuentas.</t>
  </si>
  <si>
    <t>Ver cronograma plan de comunicaciones</t>
  </si>
  <si>
    <t>Cumplimiento segundo trimestre de 2022</t>
  </si>
  <si>
    <t xml:space="preserve">% Cumplimiento
Tercer  Trimestre 2022 </t>
  </si>
  <si>
    <t>* Realizar Mantenimiento preventivo y correctivo al hardware susceptible de este, garantizando soporte de tercer nivel al software de bases de datos, CCTV, sistema contra incendios y sistemas operativos, del Instituto de Cultura y Patrimonio de Antioquia.
* Adquisición de bienes tecnológicos (Hardware y software) en desarrollo del proceso de modernización para el Instituto de Cultura y Patrimonio de Antioquia. 
* Renovación de la actual suscripción plataforma colaborativa de (142 licencias, Office 365 E1) a (130 licencias, 50 de Office 365 E1 y, 80 de Office 365 E3) para el Instituto de Cultura y Patrimonio de Antioquia.</t>
  </si>
  <si>
    <t>CS 040 - 2022 - C.P.S 037-2022 y Proceso en Colombia Compra, (Tienda Virtual): Evento 136734</t>
  </si>
  <si>
    <t>Cumplimiento tercer trimestre de 2022</t>
  </si>
  <si>
    <t>En sus 6 componentes, evaluación realizada por la Oficina de Control Interno el 11 de septiembre de 2022, correspondiente al segundo cuatrimestre</t>
  </si>
  <si>
    <t>https://culturantioquia.gov.co/media/attachments/2022/09/29/seguimiento-plan-anticorrupcin-2022---segundo-cuatrimestre.pdf</t>
  </si>
  <si>
    <t>De 228 total de acciones se han cerrado 107 con un porcentaje del 47%, con cumplimiento alto 5 con un porcentaje del 2%, con un cumplimiento medio 10 con un porcentaje del 10% y con un cumplimiento bajo 106 con un porcentaje del 46%. Todo esto corresponde a auditorias de los años 2019, 2020, 2021 y 2022, informe de revisión por la dirección.</t>
  </si>
  <si>
    <t>Ver seguimiento plan de mejoramiento detallado</t>
  </si>
  <si>
    <t>Ver seguimiento detallado</t>
  </si>
  <si>
    <t>A septiembre 30 se tienen 4 vacantes. Subdirector de Planeación(Libre Nombramiento y Remosión de competencia de la Dirección)- Gestor Participacion, P.U Patrimonio. Auxiliar administrativo-Sistema Departamental de Bibliotecas (Provisionalidades de competencia de la Dirección).</t>
  </si>
  <si>
    <t>Se adjuntan los estudios de verificación de Encargo P.U Gestor de Participación Ciudadanay P.U Patrimonio Inmaterial (Finalizados) y la socializaci´n a las subdirecciones de los requisitos para cubrir los diferentes cargos</t>
  </si>
  <si>
    <t>Se inicia plan de capacitaciones en el mes de septiembre de 2022, de acuerdo a cronograma establecido con la Universidad de Antioquia donde se a finalizado los siguientes seminarios: Alta Gerencia y Habilidades Gerenciales, Excel Básico-Medio, Pliegos Tipo en la Contratación Estatal, Curaduría de Obra, Administración de Proyectos Culturales, Restauración y Preservación de Material Sonoro,), El incalculable poder de la gratitud (William Fernando Sánchez</t>
  </si>
  <si>
    <t xml:space="preserve">Se adjunta cronograma de seminarios plan de capacitaciones </t>
  </si>
  <si>
    <t xml:space="preserve">Se firmo contrato con la Caja de Compensación Familiar Comfenalco, donde se realizaron las solicitudes de servicio para las actividades de: Día de Haloween 28 de octubre de 03:00 pm a 05:00 pm ; Día del Servidor Público 10 de noviembre y cierre de gestión y bienvenida la navidad 14 de diciembre de 08:00 am a 05:00 pm,Bonos de Spa para ser disfrutados de octubre a diciembre Uso de la tiquetera de la felicidad  (día libre por pertenecer a un comité, día libre por el día del cumpleaños, medía jornada para hacer vueltas personales, medio día libre para compartir con la mascota enferma). Se entrego souvenir del día del amor y la amistad, clases de rumba dos veces por semana, planeación programa prepensionados con Comfenaco y Pensiones de Antioquia. </t>
  </si>
  <si>
    <t>Se minuta electronica y acta de inicio, solicitudes de servicio.</t>
  </si>
  <si>
    <t>Va en un avance del 85% actividades, se han realizado 76 actividades; pendiente por ser realizadas 13 . Se realizó la semana de la salud, se certificaron en alturas,  pausas activas teatrales, capacitación de acoso laboral, inspecciones, prevención de desorden, riesgo público, roles y responsabilidades. Divulgación Plan de EmergenciaPendiente de realizar simulacro noviembre, instalación y capacitación desfibrilador, realización examenes periodicos, estudio previo analisis puesto de trabajo martha María Moreno</t>
  </si>
  <si>
    <t xml:space="preserve">A septiembre  30 de 51 cargos hay 47 cargos provistos. </t>
  </si>
  <si>
    <t>Se encuentra en análisis las declaraciones de bienes rentas de los servidores periodo 2021,  y se remitio a comunicaciones las declaraciones y hojas de vida de los directivos para su publicación en la página web, se construyo formato para la declaración de conflicto de interés y se remitio para su codificación. Se sencibiliza los valores del Código de Integridad por cada PC</t>
  </si>
  <si>
    <t>Esta saliendo en el descansapantalla un valor del código de integridad</t>
  </si>
  <si>
    <t>ver plan de mantenimiento y cronograma de ejecución</t>
  </si>
  <si>
    <t xml:space="preserve">Se realizan semanalmente las transferencias de Contratacion sobre las series documentales de Contratos y los pagos de éstos; mensualmente Contabilidad realiza las transferencias de Comprobantes. Gestión Humana desde de el mes de Junio no transfiere a sus series documentales que son las Historias Laborales; quedando también pendiente desde el primer semestre los actos administrativos del mes de mayo; se envian mensajes recordando el cronograma de transferencias. Se anexan correos evidencias
</t>
  </si>
  <si>
    <t xml:space="preserve">Se implementa la actualización de la plataforma, pendiente la entrega a las Directivas del ICPA se encuentra programada para el 18/10/2022. Se realizan unas modificaciones para que este lineado al ingreso automatico desde la página con el link: https://www.culturantioquia.gov.co/index.php/atencion-ciudadano/pqrs  </t>
  </si>
  <si>
    <t>Las actividades se realizan en el segundo semestre. Se realizó la socialización de las politica defensa juridica y prevención del daño antijuridico.</t>
  </si>
  <si>
    <t>ver asistencia y evidencias</t>
  </si>
  <si>
    <t>Seguimiento plan de comunicaciones: Portafolio Dptal de Estimulos, campaña cultura del dato, comision filmica, activación palacio, presencia institucional, formación,  movilización y participación, comunicación interna, medios, rendición de cuentas, Antioquia Vive la Música.</t>
  </si>
  <si>
    <t xml:space="preserve">% Cumplimiento
Cuarto Trimestre 2022 </t>
  </si>
  <si>
    <t>Cumplimiento cuarto trimestre de 2022</t>
  </si>
  <si>
    <t>LINA MARIA ZAPATA ZULUAGA</t>
  </si>
  <si>
    <t>Se adjunta el PAA al 30 de  Diciembre de 2022</t>
  </si>
  <si>
    <t>Se realizarón las actividades de acuerdo al cronograma</t>
  </si>
  <si>
    <t>Seguimiento plan de comunicaciones: Portafolio Dptal de Estimulos, campaña cultura del dato, activación palacio, presencia institucional, formación,  movilización y participación, comunicación interna, medios, rendición de cuentas, Antioquia Vive la Música.</t>
  </si>
  <si>
    <t>Se anexa cronograma de ejecución plan de mantenimiento</t>
  </si>
  <si>
    <t>Cronograma de mantenimiento</t>
  </si>
  <si>
    <t xml:space="preserve">Cuarto Trimestre: Se cubrieron las siguientes vacantes: Subdirección de Planeación-Lina Marcela Zapata Zuluaga; Auxiliar Administrativo-Sistema Departamental de Bibliotecas-Jorge Alonso Mejía Arcila                                     Vacantes Pendientes: P.U Participación Ciudadana-Sub de Planeación y P.U Patrimonio Inmaterial-Sub de Patrimonio </t>
  </si>
  <si>
    <t>Se adjunta Resoluciones de Nombramiento y Acpetación a Nombramiento Lina Marcela Zapata Zuluaga y Jorge Alonso Mejía Arcila</t>
  </si>
  <si>
    <t>Cuarto Trimestre: Se cubrio el plan de capacitaciones 2022, donde se se impartieron los seminarios de Regalias (Ningun servidor público se incribio) y Normatividad Tributaria. Los seminario certificados fueron:Alta Gerencia y Habilidades Gerenciales, Excel Básico-Medio, Presupuesto Orientado a Resultados, Atención al Ciudadano, Gestión del Riesgo, Pliego Tipo de Contratación, Derechos de Autor, Derecho Laboral Administrativo, Montaje de Exposiciones, Curaduría de Obra, Administración de Proyectos Culturales, Restauración y Preservación del Material Sonoro, Padagogía Musical, PULEP, Industrias Culturales y Creativas y Diseño de Proyectos Culturales</t>
  </si>
  <si>
    <t>Se adjunta Informe y carpeta compartida</t>
  </si>
  <si>
    <t>Cuarto Trimestre: Se llevó a cabo las siguientes actividades: Celebración de Halloween el 28 de octubre (Viajes de Octubre con una cobertura de 29 niños)-Día del Servidor Público (Reconocimiento a los servidores próximos a pensionarse) 11 de noviembre de 2022, Día de la Familia (Bonos de Spa para dos personas vigencia hasta el 28 de febrero de 2022)-Bienevenida la Navidad y Cierre de Gestión (Crecer en la Aventura-Tarde de Espacimiento-Kit de la Felicidad los días 14 y 16 de diciembre de 2022)</t>
  </si>
  <si>
    <t>Se adjunta registro fotografico</t>
  </si>
  <si>
    <t>Integra todos los Planes Anuales de Talento Humano</t>
  </si>
  <si>
    <t xml:space="preserve">Los adjuntos soportan el plan estratégico de Talento Humano </t>
  </si>
  <si>
    <t>Se adjunta cronograma con el avance</t>
  </si>
  <si>
    <t>Cuarto Trimestre: de los 51 cargos de la planta global de empleo 49 se encuentran cubiertos  a diciembre de 2022.</t>
  </si>
  <si>
    <t>Se adjunto Resolucuón de Nombramiento</t>
  </si>
  <si>
    <t>Cuarto Trimestre. Se socializó el Código de Integridad a través de una pausa lúdica y difusión en las pantallas de los PC valor Justicia</t>
  </si>
  <si>
    <t>Se adjunta constancia</t>
  </si>
  <si>
    <t>Cuarto Trimestre: Se realizo analisis de las declaraciones de bines y rentas 2021 contra 2020 y no se evidencia incremento desproporcional de los activos reportados por los servidores públicos en el SIGEP II, se exceptua del análisis Lina Marcela Zapata, Jorge Alonso Mejía</t>
  </si>
  <si>
    <t>De acuerdo a cronograma de trabajo 89 actividades se realizaron 88 quedando pendiente la capacitación de alcohol y drogras.</t>
  </si>
  <si>
    <t>Ejecución del 91% teniendo en cuenta funcionamiento como de inversión</t>
  </si>
  <si>
    <t>Se adjunta seguimiento del PAA</t>
  </si>
  <si>
    <t>Se adjunta evidencias</t>
  </si>
  <si>
    <t xml:space="preserve">1. Caracterización y Diagnóstico 100%, 2. Planeación municipal 100%, 3. Participación para la planeación 33%, 4. Formación 100%, 5. Convocatorias 100%, 6. Alianzas 100%, 7. Comunicación de la gestión 99%, 8. El Palacio como Centro Cultural 100% </t>
  </si>
  <si>
    <t>Plan de trabajo de calidad cumpplimiento 100% y plan de mejoramiento xxx</t>
  </si>
  <si>
    <t>Ver ejecución de cronograma</t>
  </si>
  <si>
    <t>Cumplimiento de acuerdo al cronograma: diagnostico de las areas misionales, creación de procedimiento y formatos, implementación en el SICPA.</t>
  </si>
  <si>
    <t>Ultima evaluacion en septiembre. Se realizará el 30 de diciembre la evaluación por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</si>
</sst>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sz val="9"/>
      <color rgb="FF222222"/>
      <name val="Calibri"/>
      <family val="2"/>
      <scheme val="minor"/>
    </font>
    <font>
      <sz val="9"/>
      <color theme="1"/>
      <name val="Calibri"/>
      <family val="2"/>
      <scheme val="minor"/>
    </font>
    <font>
      <b/>
      <sz val="11"/>
      <color theme="1"/>
      <name val="Calibri"/>
      <family val="2"/>
      <scheme val="minor"/>
    </font>
    <font>
      <b/>
      <sz val="9"/>
      <color rgb="FF222222"/>
      <name val="Arial"/>
      <family val="2"/>
    </font>
    <font>
      <b/>
      <sz val="9"/>
      <color rgb="FF222222"/>
      <name val="Calibri"/>
      <family val="2"/>
      <scheme val="minor"/>
    </font>
    <font>
      <b/>
      <sz val="16"/>
      <color theme="1"/>
      <name val="Calibri"/>
      <family val="2"/>
      <scheme val="minor"/>
    </font>
    <font>
      <sz val="11"/>
      <color theme="1"/>
      <name val="Calibri"/>
      <family val="2"/>
      <scheme val="minor"/>
    </font>
    <font>
      <sz val="9"/>
      <name val="Calibri"/>
      <family val="2"/>
      <scheme val="minor"/>
    </font>
    <font>
      <b/>
      <sz val="9"/>
      <name val="Calibri"/>
      <family val="2"/>
      <scheme val="minor"/>
    </font>
    <font>
      <b/>
      <sz val="9"/>
      <color rgb="FF000000"/>
      <name val="Arial"/>
      <family val="2"/>
    </font>
    <font>
      <b/>
      <sz val="10"/>
      <color rgb="FF000000"/>
      <name val="Calibri"/>
      <family val="2"/>
      <scheme val="minor"/>
    </font>
    <font>
      <b/>
      <sz val="10"/>
      <color theme="1"/>
      <name val="Calibri"/>
      <family val="2"/>
      <scheme val="minor"/>
    </font>
    <font>
      <b/>
      <sz val="10"/>
      <name val="Calibri"/>
      <family val="2"/>
      <scheme val="minor"/>
    </font>
    <font>
      <b/>
      <sz val="9"/>
      <color theme="1"/>
      <name val="Calibri"/>
      <family val="2"/>
    </font>
    <font>
      <b/>
      <u/>
      <sz val="9"/>
      <color rgb="FF000000"/>
      <name val="Calibri"/>
      <family val="2"/>
      <scheme val="minor"/>
    </font>
    <font>
      <b/>
      <sz val="10"/>
      <color rgb="FFFF0000"/>
      <name val="Calibri"/>
      <family val="2"/>
      <scheme val="minor"/>
    </font>
    <font>
      <u/>
      <sz val="11"/>
      <color theme="10"/>
      <name val="Calibri"/>
      <family val="2"/>
      <scheme val="minor"/>
    </font>
    <font>
      <strike/>
      <sz val="11"/>
      <color theme="1"/>
      <name val="Calibri"/>
      <family val="2"/>
      <scheme val="minor"/>
    </font>
    <font>
      <b/>
      <sz val="11"/>
      <name val="Calibri"/>
      <family val="2"/>
      <scheme val="minor"/>
    </font>
    <font>
      <b/>
      <sz val="9"/>
      <name val="Arial"/>
      <family val="2"/>
    </font>
  </fonts>
  <fills count="6">
    <fill>
      <patternFill patternType="none"/>
    </fill>
    <fill>
      <patternFill patternType="gray125"/>
    </fill>
    <fill>
      <patternFill patternType="solid">
        <fgColor rgb="FFC2D69B"/>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9" fontId="10" fillId="0" borderId="0" applyFont="0" applyFill="0" applyBorder="0" applyAlignment="0" applyProtection="0"/>
    <xf numFmtId="0" fontId="20" fillId="0" borderId="0" applyNumberFormat="0" applyFill="0" applyBorder="0" applyAlignment="0" applyProtection="0"/>
  </cellStyleXfs>
  <cellXfs count="294">
    <xf numFmtId="0" fontId="0" fillId="0" borderId="0" xfId="0"/>
    <xf numFmtId="0" fontId="3" fillId="0" borderId="4" xfId="0" applyFont="1" applyBorder="1" applyAlignment="1">
      <alignment horizontal="center" vertical="center" wrapText="1"/>
    </xf>
    <xf numFmtId="0" fontId="5" fillId="0" borderId="0" xfId="0" applyFont="1"/>
    <xf numFmtId="0" fontId="9" fillId="0" borderId="4" xfId="0" applyFont="1" applyBorder="1" applyAlignment="1">
      <alignment horizontal="center" vertical="center" wrapText="1"/>
    </xf>
    <xf numFmtId="0" fontId="6" fillId="0" borderId="0" xfId="0" applyFont="1"/>
    <xf numFmtId="9" fontId="8"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14" fillId="3" borderId="4" xfId="0" applyFont="1" applyFill="1" applyBorder="1" applyAlignment="1">
      <alignment horizontal="center" vertical="center" wrapText="1"/>
    </xf>
    <xf numFmtId="0" fontId="1" fillId="3" borderId="0" xfId="0" applyFont="1" applyFill="1" applyAlignment="1">
      <alignment vertical="center" wrapText="1"/>
    </xf>
    <xf numFmtId="0" fontId="6" fillId="0" borderId="4" xfId="0" applyFont="1" applyBorder="1" applyAlignment="1">
      <alignment horizontal="center" wrapText="1"/>
    </xf>
    <xf numFmtId="0" fontId="6" fillId="0" borderId="12" xfId="0" applyFont="1" applyBorder="1"/>
    <xf numFmtId="0" fontId="2" fillId="0" borderId="0" xfId="0" applyFont="1" applyAlignment="1">
      <alignment horizontal="center" vertical="center" wrapText="1" readingOrder="1"/>
    </xf>
    <xf numFmtId="0" fontId="2" fillId="0" borderId="2" xfId="0" applyFont="1" applyBorder="1" applyAlignment="1">
      <alignment horizontal="center" vertical="center" wrapText="1"/>
    </xf>
    <xf numFmtId="0" fontId="17" fillId="0" borderId="4" xfId="0" applyFont="1" applyBorder="1" applyAlignment="1">
      <alignment horizontal="center" wrapText="1"/>
    </xf>
    <xf numFmtId="0" fontId="17" fillId="0" borderId="0" xfId="0" applyFont="1" applyAlignment="1">
      <alignment horizontal="center" vertical="center" wrapText="1"/>
    </xf>
    <xf numFmtId="0" fontId="12" fillId="3" borderId="4" xfId="0" applyFont="1" applyFill="1" applyBorder="1" applyAlignment="1">
      <alignment horizontal="center" vertical="center" wrapText="1"/>
    </xf>
    <xf numFmtId="0" fontId="0" fillId="0" borderId="0" xfId="0" applyAlignment="1">
      <alignment horizontal="center"/>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6" fillId="3" borderId="11"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1" xfId="0" applyFont="1" applyBorder="1" applyAlignment="1">
      <alignment horizontal="center" vertical="center" wrapText="1"/>
    </xf>
    <xf numFmtId="9" fontId="8" fillId="0" borderId="1"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3" borderId="4"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center" wrapText="1"/>
    </xf>
    <xf numFmtId="0" fontId="1"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6" fillId="0" borderId="0" xfId="0" applyFont="1" applyAlignment="1">
      <alignment horizontal="center"/>
    </xf>
    <xf numFmtId="0" fontId="6" fillId="0" borderId="12" xfId="0" applyFont="1" applyBorder="1" applyAlignment="1">
      <alignment horizontal="center"/>
    </xf>
    <xf numFmtId="9" fontId="2"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9" fontId="7" fillId="0" borderId="1" xfId="1" applyFont="1" applyBorder="1" applyAlignment="1">
      <alignment horizontal="center" vertical="center" wrapText="1"/>
    </xf>
    <xf numFmtId="9" fontId="2"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1" fillId="0" borderId="4" xfId="0" applyFont="1" applyBorder="1" applyAlignment="1">
      <alignment horizontal="center" vertical="center" wrapText="1"/>
    </xf>
    <xf numFmtId="9" fontId="2" fillId="0" borderId="2" xfId="0" applyNumberFormat="1" applyFont="1" applyBorder="1" applyAlignment="1">
      <alignment horizontal="center" vertical="center" wrapText="1"/>
    </xf>
    <xf numFmtId="9" fontId="15" fillId="3" borderId="4" xfId="1" applyFont="1" applyFill="1" applyBorder="1" applyAlignment="1">
      <alignment horizontal="center" vertical="center"/>
    </xf>
    <xf numFmtId="10" fontId="7" fillId="0" borderId="1"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4" xfId="0" applyNumberFormat="1" applyFont="1" applyBorder="1" applyAlignment="1">
      <alignment horizontal="center" vertical="top" wrapText="1"/>
    </xf>
    <xf numFmtId="9" fontId="15" fillId="3" borderId="4" xfId="0" applyNumberFormat="1" applyFont="1" applyFill="1" applyBorder="1" applyAlignment="1">
      <alignment horizontal="center" vertical="center"/>
    </xf>
    <xf numFmtId="9" fontId="15" fillId="3" borderId="4" xfId="0" applyNumberFormat="1" applyFont="1" applyFill="1" applyBorder="1" applyAlignment="1">
      <alignment horizontal="center"/>
    </xf>
    <xf numFmtId="0" fontId="2" fillId="3" borderId="1"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4" xfId="0" applyFont="1" applyFill="1" applyBorder="1" applyAlignment="1">
      <alignment horizontal="center"/>
    </xf>
    <xf numFmtId="0" fontId="19" fillId="3" borderId="4" xfId="0" applyFont="1" applyFill="1" applyBorder="1" applyAlignment="1">
      <alignment horizontal="center" vertical="center"/>
    </xf>
    <xf numFmtId="0" fontId="6" fillId="3" borderId="4" xfId="0" applyFont="1" applyFill="1" applyBorder="1" applyAlignment="1">
      <alignment horizontal="center" vertical="center"/>
    </xf>
    <xf numFmtId="9" fontId="6" fillId="3" borderId="4" xfId="0" applyNumberFormat="1" applyFont="1" applyFill="1" applyBorder="1" applyAlignment="1">
      <alignment horizontal="center" vertical="center"/>
    </xf>
    <xf numFmtId="9"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9" fontId="8" fillId="3" borderId="4"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9" fontId="12" fillId="3" borderId="4" xfId="0" applyNumberFormat="1" applyFont="1" applyFill="1" applyBorder="1" applyAlignment="1">
      <alignment horizontal="center" vertical="center" wrapText="1"/>
    </xf>
    <xf numFmtId="0" fontId="12"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20" fillId="0" borderId="1" xfId="2" applyBorder="1" applyAlignment="1">
      <alignment horizontal="center" vertical="center" wrapText="1"/>
    </xf>
    <xf numFmtId="164" fontId="0" fillId="0" borderId="0" xfId="1" applyNumberFormat="1" applyFont="1"/>
    <xf numFmtId="0" fontId="2" fillId="0" borderId="4" xfId="0" applyFont="1" applyBorder="1" applyAlignment="1">
      <alignment vertical="center" wrapText="1"/>
    </xf>
    <xf numFmtId="9" fontId="0" fillId="0" borderId="0" xfId="0" applyNumberFormat="1" applyAlignment="1">
      <alignment horizontal="center"/>
    </xf>
    <xf numFmtId="9" fontId="2" fillId="5" borderId="4" xfId="0" applyNumberFormat="1" applyFont="1" applyFill="1" applyBorder="1" applyAlignment="1">
      <alignment horizontal="center" vertical="center" wrapText="1"/>
    </xf>
    <xf numFmtId="0" fontId="6" fillId="5" borderId="4" xfId="0" applyFont="1" applyFill="1" applyBorder="1" applyAlignment="1">
      <alignment horizontal="center" vertical="center" wrapText="1"/>
    </xf>
    <xf numFmtId="0" fontId="21" fillId="0" borderId="0" xfId="0" applyFont="1"/>
    <xf numFmtId="10" fontId="7" fillId="3" borderId="1" xfId="0" applyNumberFormat="1" applyFont="1" applyFill="1" applyBorder="1" applyAlignment="1">
      <alignment horizontal="center" vertical="center" wrapText="1"/>
    </xf>
    <xf numFmtId="0" fontId="20" fillId="3" borderId="1" xfId="2" applyFill="1" applyBorder="1" applyAlignment="1">
      <alignment horizontal="center" vertical="center" wrapText="1"/>
    </xf>
    <xf numFmtId="0" fontId="20" fillId="3" borderId="4" xfId="2"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0" fontId="16" fillId="3" borderId="4" xfId="0" applyFont="1" applyFill="1" applyBorder="1" applyAlignment="1">
      <alignment horizontal="center" vertical="center"/>
    </xf>
    <xf numFmtId="9" fontId="16" fillId="3" borderId="4" xfId="0" applyNumberFormat="1" applyFont="1" applyFill="1" applyBorder="1" applyAlignment="1">
      <alignment horizontal="center" vertical="center"/>
    </xf>
    <xf numFmtId="0" fontId="16" fillId="3" borderId="4" xfId="0" applyFont="1" applyFill="1" applyBorder="1" applyAlignment="1">
      <alignment horizontal="center"/>
    </xf>
    <xf numFmtId="9" fontId="16" fillId="3" borderId="4" xfId="0" applyNumberFormat="1" applyFont="1" applyFill="1" applyBorder="1" applyAlignment="1">
      <alignment horizontal="center"/>
    </xf>
    <xf numFmtId="9" fontId="16" fillId="3" borderId="4" xfId="1" applyFont="1" applyFill="1" applyBorder="1" applyAlignment="1">
      <alignment horizontal="center" vertical="center"/>
    </xf>
    <xf numFmtId="0" fontId="22" fillId="3" borderId="4" xfId="0" applyFont="1" applyFill="1" applyBorder="1" applyAlignment="1">
      <alignment horizontal="center" vertical="center"/>
    </xf>
    <xf numFmtId="9" fontId="22" fillId="3" borderId="4" xfId="0" applyNumberFormat="1" applyFont="1" applyFill="1" applyBorder="1" applyAlignment="1">
      <alignment horizontal="center" vertical="center"/>
    </xf>
    <xf numFmtId="9" fontId="7" fillId="3" borderId="1" xfId="1" applyFont="1" applyFill="1" applyBorder="1" applyAlignment="1">
      <alignment horizontal="center" vertical="center" wrapText="1"/>
    </xf>
    <xf numFmtId="0" fontId="6" fillId="0" borderId="0" xfId="0" applyFont="1" applyAlignment="1">
      <alignment horizontal="center" wrapText="1"/>
    </xf>
    <xf numFmtId="9" fontId="0" fillId="0" borderId="0" xfId="1" applyFont="1"/>
    <xf numFmtId="9" fontId="23" fillId="3"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2" fillId="0" borderId="4" xfId="0" applyFont="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9" fontId="2" fillId="3" borderId="1"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10" fontId="7" fillId="0" borderId="1" xfId="0" applyNumberFormat="1" applyFont="1" applyBorder="1" applyAlignment="1">
      <alignment horizontal="center" vertical="center" wrapText="1"/>
    </xf>
    <xf numFmtId="10" fontId="7"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0" xfId="0" applyFont="1" applyBorder="1" applyAlignment="1">
      <alignment horizontal="center" vertical="center" wrapText="1"/>
    </xf>
    <xf numFmtId="9" fontId="12" fillId="3" borderId="1" xfId="0" applyNumberFormat="1" applyFont="1" applyFill="1" applyBorder="1" applyAlignment="1">
      <alignment horizontal="center" vertical="center" wrapText="1"/>
    </xf>
    <xf numFmtId="9" fontId="12" fillId="3" borderId="2"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0" fillId="0" borderId="4" xfId="0"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8" fillId="3" borderId="2"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0" fontId="7" fillId="3"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5"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9" fontId="15" fillId="3" borderId="4" xfId="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2" xfId="0" applyFont="1" applyFill="1" applyBorder="1" applyAlignment="1">
      <alignment horizontal="center" vertical="center" wrapText="1"/>
    </xf>
    <xf numFmtId="3" fontId="15" fillId="3" borderId="6" xfId="0" applyNumberFormat="1" applyFont="1" applyFill="1" applyBorder="1" applyAlignment="1">
      <alignment horizontal="center" vertical="center" wrapText="1"/>
    </xf>
    <xf numFmtId="3" fontId="15" fillId="3" borderId="8" xfId="0" applyNumberFormat="1" applyFont="1" applyFill="1" applyBorder="1" applyAlignment="1">
      <alignment horizontal="center" vertical="center" wrapText="1"/>
    </xf>
    <xf numFmtId="3" fontId="15" fillId="3" borderId="13" xfId="0" applyNumberFormat="1" applyFont="1" applyFill="1" applyBorder="1" applyAlignment="1">
      <alignment horizontal="center" vertical="center" wrapText="1"/>
    </xf>
    <xf numFmtId="3" fontId="15" fillId="3" borderId="14" xfId="0" applyNumberFormat="1" applyFont="1" applyFill="1" applyBorder="1" applyAlignment="1">
      <alignment horizontal="center" vertical="center" wrapText="1"/>
    </xf>
    <xf numFmtId="3" fontId="15" fillId="3" borderId="9"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5" fillId="3" borderId="1" xfId="0" applyFont="1" applyFill="1" applyBorder="1" applyAlignment="1">
      <alignment horizontal="center" vertical="center"/>
    </xf>
    <xf numFmtId="9" fontId="15" fillId="3" borderId="3" xfId="0" applyNumberFormat="1" applyFont="1" applyFill="1" applyBorder="1" applyAlignment="1">
      <alignment horizontal="center" vertical="center"/>
    </xf>
    <xf numFmtId="9" fontId="15" fillId="3" borderId="2" xfId="0" applyNumberFormat="1" applyFont="1" applyFill="1" applyBorder="1" applyAlignment="1">
      <alignment horizontal="center" vertical="center"/>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9" fontId="14" fillId="3" borderId="11" xfId="0" applyNumberFormat="1" applyFont="1" applyFill="1" applyBorder="1" applyAlignment="1">
      <alignment horizontal="center" vertical="center" wrapText="1"/>
    </xf>
    <xf numFmtId="9" fontId="14" fillId="3" borderId="15" xfId="0" applyNumberFormat="1"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9" fontId="1" fillId="3" borderId="1" xfId="0" applyNumberFormat="1" applyFont="1" applyFill="1" applyBorder="1" applyAlignment="1">
      <alignment horizontal="center" vertical="center" wrapText="1"/>
    </xf>
    <xf numFmtId="9" fontId="1" fillId="3" borderId="2"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9" fontId="14" fillId="3" borderId="11" xfId="1" applyFont="1" applyFill="1" applyBorder="1" applyAlignment="1">
      <alignment horizontal="center" vertical="center" wrapText="1"/>
    </xf>
    <xf numFmtId="9" fontId="14" fillId="3" borderId="15" xfId="1"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5" xfId="0" applyFont="1" applyFill="1" applyBorder="1" applyAlignment="1">
      <alignment horizontal="center" vertical="center" wrapText="1"/>
    </xf>
    <xf numFmtId="3" fontId="15" fillId="3" borderId="6" xfId="0" applyNumberFormat="1" applyFont="1" applyFill="1" applyBorder="1" applyAlignment="1">
      <alignment horizontal="center" vertical="center"/>
    </xf>
    <xf numFmtId="3" fontId="15" fillId="3" borderId="8"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3" fontId="15" fillId="3" borderId="10" xfId="0" applyNumberFormat="1" applyFont="1" applyFill="1" applyBorder="1" applyAlignment="1">
      <alignment horizontal="center" vertical="center"/>
    </xf>
    <xf numFmtId="9" fontId="2" fillId="0" borderId="3" xfId="0" applyNumberFormat="1" applyFont="1" applyBorder="1" applyAlignment="1">
      <alignment horizontal="center" vertical="center" wrapText="1"/>
    </xf>
    <xf numFmtId="0" fontId="16" fillId="3" borderId="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center"/>
    </xf>
    <xf numFmtId="0" fontId="15" fillId="3" borderId="15" xfId="0" applyFont="1" applyFill="1" applyBorder="1" applyAlignment="1">
      <alignment horizontal="center"/>
    </xf>
    <xf numFmtId="9" fontId="15" fillId="3" borderId="11" xfId="0" applyNumberFormat="1" applyFont="1" applyFill="1" applyBorder="1" applyAlignment="1">
      <alignment horizontal="center" vertical="center" wrapText="1"/>
    </xf>
    <xf numFmtId="9" fontId="15" fillId="3" borderId="15" xfId="0" applyNumberFormat="1"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5" xfId="0" applyFont="1" applyFill="1" applyBorder="1" applyAlignment="1">
      <alignment horizontal="center" vertical="center" wrapText="1"/>
    </xf>
    <xf numFmtId="1" fontId="15" fillId="3" borderId="11" xfId="0" applyNumberFormat="1"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9" fontId="13" fillId="4" borderId="1"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3" borderId="2" xfId="1" applyNumberFormat="1"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16" fillId="3" borderId="11"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9" fontId="16" fillId="3" borderId="11" xfId="0" applyNumberFormat="1" applyFont="1" applyFill="1" applyBorder="1" applyAlignment="1">
      <alignment horizontal="center" vertical="center" wrapText="1"/>
    </xf>
    <xf numFmtId="9" fontId="16" fillId="3" borderId="15" xfId="0" applyNumberFormat="1"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1" fontId="16" fillId="3" borderId="15" xfId="0" applyNumberFormat="1" applyFont="1" applyFill="1" applyBorder="1" applyAlignment="1">
      <alignment horizontal="center" vertical="center" wrapText="1"/>
    </xf>
    <xf numFmtId="3" fontId="16" fillId="3" borderId="6" xfId="0" applyNumberFormat="1" applyFont="1" applyFill="1" applyBorder="1" applyAlignment="1">
      <alignment horizontal="center" vertical="center" wrapText="1"/>
    </xf>
    <xf numFmtId="3" fontId="16" fillId="3" borderId="8" xfId="0" applyNumberFormat="1" applyFont="1" applyFill="1" applyBorder="1" applyAlignment="1">
      <alignment horizontal="center" vertical="center" wrapText="1"/>
    </xf>
    <xf numFmtId="3" fontId="16" fillId="3" borderId="9" xfId="0" applyNumberFormat="1"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9" fontId="16" fillId="3" borderId="11" xfId="1" applyFont="1" applyFill="1" applyBorder="1" applyAlignment="1">
      <alignment horizontal="center" vertical="center" wrapText="1"/>
    </xf>
    <xf numFmtId="9" fontId="16" fillId="3" borderId="15" xfId="1" applyFont="1" applyFill="1" applyBorder="1" applyAlignment="1">
      <alignment horizontal="center" vertical="center" wrapText="1"/>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1" xfId="0" applyFont="1" applyFill="1" applyBorder="1" applyAlignment="1">
      <alignment horizontal="center"/>
    </xf>
    <xf numFmtId="0" fontId="16" fillId="3" borderId="15" xfId="0" applyFont="1" applyFill="1" applyBorder="1" applyAlignment="1">
      <alignment horizontal="center"/>
    </xf>
    <xf numFmtId="3" fontId="16" fillId="3" borderId="13"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6" xfId="0" applyNumberFormat="1" applyFont="1" applyFill="1" applyBorder="1" applyAlignment="1">
      <alignment horizontal="center" vertical="center"/>
    </xf>
    <xf numFmtId="3" fontId="16" fillId="3" borderId="8" xfId="0" applyNumberFormat="1" applyFont="1" applyFill="1" applyBorder="1" applyAlignment="1">
      <alignment horizontal="center" vertical="center"/>
    </xf>
    <xf numFmtId="3" fontId="16" fillId="3" borderId="9" xfId="0" applyNumberFormat="1" applyFont="1" applyFill="1" applyBorder="1" applyAlignment="1">
      <alignment horizontal="center" vertical="center"/>
    </xf>
    <xf numFmtId="3" fontId="16" fillId="3" borderId="10" xfId="0" applyNumberFormat="1" applyFont="1" applyFill="1" applyBorder="1" applyAlignment="1">
      <alignment horizontal="center" vertical="center"/>
    </xf>
    <xf numFmtId="0" fontId="12" fillId="0" borderId="14" xfId="0" applyFont="1" applyBorder="1" applyAlignment="1">
      <alignment horizontal="center" vertical="center" wrapText="1"/>
    </xf>
    <xf numFmtId="9"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0" fontId="12" fillId="0" borderId="17" xfId="0" applyFont="1" applyBorder="1" applyAlignment="1">
      <alignment horizontal="center" vertical="center" wrapText="1"/>
    </xf>
    <xf numFmtId="9" fontId="12" fillId="3" borderId="3" xfId="0" applyNumberFormat="1" applyFont="1" applyFill="1" applyBorder="1" applyAlignment="1">
      <alignment horizontal="center" vertical="center" wrapText="1"/>
    </xf>
    <xf numFmtId="9" fontId="12" fillId="3" borderId="6"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9"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9" fontId="13" fillId="5" borderId="1"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2"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0" xfId="0" applyFont="1" applyFill="1" applyBorder="1" applyAlignment="1">
      <alignment horizontal="center" vertical="center" wrapText="1"/>
    </xf>
    <xf numFmtId="9" fontId="16" fillId="3" borderId="1" xfId="0" applyNumberFormat="1" applyFont="1" applyFill="1" applyBorder="1" applyAlignment="1">
      <alignment horizontal="center" vertical="center"/>
    </xf>
    <xf numFmtId="9" fontId="16" fillId="3" borderId="3" xfId="0" applyNumberFormat="1" applyFont="1" applyFill="1" applyBorder="1" applyAlignment="1">
      <alignment horizontal="center" vertical="center"/>
    </xf>
    <xf numFmtId="9" fontId="16" fillId="3" borderId="2" xfId="0" applyNumberFormat="1" applyFont="1" applyFill="1" applyBorder="1" applyAlignment="1">
      <alignment horizontal="center" vertical="center"/>
    </xf>
    <xf numFmtId="0" fontId="16" fillId="3" borderId="3" xfId="0" applyFont="1" applyFill="1" applyBorder="1" applyAlignment="1">
      <alignment horizontal="center" vertical="center"/>
    </xf>
    <xf numFmtId="0" fontId="22" fillId="3" borderId="4" xfId="0" applyFont="1" applyFill="1" applyBorder="1" applyAlignment="1">
      <alignment horizontal="center" vertical="center"/>
    </xf>
    <xf numFmtId="9" fontId="16" fillId="3" borderId="4" xfId="1" applyFont="1" applyFill="1" applyBorder="1" applyAlignment="1">
      <alignment horizontal="center" vertical="center"/>
    </xf>
    <xf numFmtId="164" fontId="2" fillId="5" borderId="1" xfId="1" applyNumberFormat="1" applyFont="1" applyFill="1" applyBorder="1" applyAlignment="1">
      <alignment horizontal="center" vertical="center" wrapText="1"/>
    </xf>
    <xf numFmtId="164" fontId="2" fillId="5" borderId="2" xfId="1" applyNumberFormat="1" applyFont="1" applyFill="1" applyBorder="1" applyAlignment="1">
      <alignment horizontal="center" vertical="center" wrapText="1"/>
    </xf>
    <xf numFmtId="9" fontId="7" fillId="3" borderId="1" xfId="1" applyFont="1" applyFill="1" applyBorder="1" applyAlignment="1">
      <alignment horizontal="center" vertical="center" wrapText="1"/>
    </xf>
    <xf numFmtId="9" fontId="7" fillId="3" borderId="2" xfId="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3" fontId="16" fillId="3" borderId="1" xfId="0" applyNumberFormat="1" applyFont="1" applyFill="1" applyBorder="1" applyAlignment="1">
      <alignment horizontal="center" vertical="center"/>
    </xf>
    <xf numFmtId="3" fontId="16" fillId="3" borderId="1"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7414" t="24260" r="8859" b="21664"/>
        <a:stretch/>
      </xdr:blipFill>
      <xdr:spPr bwMode="auto">
        <a:xfrm>
          <a:off x="11328853"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142875</xdr:rowOff>
    </xdr:from>
    <xdr:to>
      <xdr:col>4</xdr:col>
      <xdr:colOff>1782286</xdr:colOff>
      <xdr:row>93</xdr:row>
      <xdr:rowOff>46990</xdr:rowOff>
    </xdr:to>
    <xdr:pic>
      <xdr:nvPicPr>
        <xdr:cNvPr id="4" name="Imagen 3">
          <a:extLst>
            <a:ext uri="{FF2B5EF4-FFF2-40B4-BE49-F238E27FC236}">
              <a16:creationId xmlns:a16="http://schemas.microsoft.com/office/drawing/2014/main" id="{EB81F047-8D6B-4CFD-9C8D-DA9D911D27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46874906"/>
          <a:ext cx="865505" cy="475615"/>
        </a:xfrm>
        <a:prstGeom prst="rect">
          <a:avLst/>
        </a:prstGeom>
        <a:noFill/>
      </xdr:spPr>
    </xdr:pic>
    <xdr:clientData/>
  </xdr:twoCellAnchor>
  <xdr:twoCellAnchor editAs="oneCell">
    <xdr:from>
      <xdr:col>0</xdr:col>
      <xdr:colOff>571500</xdr:colOff>
      <xdr:row>91</xdr:row>
      <xdr:rowOff>0</xdr:rowOff>
    </xdr:from>
    <xdr:to>
      <xdr:col>1</xdr:col>
      <xdr:colOff>235744</xdr:colOff>
      <xdr:row>92</xdr:row>
      <xdr:rowOff>171450</xdr:rowOff>
    </xdr:to>
    <xdr:pic>
      <xdr:nvPicPr>
        <xdr:cNvPr id="5" name="Imagen 4">
          <a:extLst>
            <a:ext uri="{FF2B5EF4-FFF2-40B4-BE49-F238E27FC236}">
              <a16:creationId xmlns:a16="http://schemas.microsoft.com/office/drawing/2014/main" id="{EF03F7F4-E67A-45DC-9FE7-F4534AE7E696}"/>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46922531"/>
          <a:ext cx="914400" cy="361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DF28166E-84BA-44CC-B4F1-E35388CCB7C7}"/>
            </a:ext>
          </a:extLst>
        </xdr:cNvPr>
        <xdr:cNvPicPr/>
      </xdr:nvPicPr>
      <xdr:blipFill rotWithShape="1">
        <a:blip xmlns:r="http://schemas.openxmlformats.org/officeDocument/2006/relationships" r:embed="rId1" cstate="print"/>
        <a:srcRect l="7414" t="24260" r="8859" b="21664"/>
        <a:stretch/>
      </xdr:blipFill>
      <xdr:spPr bwMode="auto">
        <a:xfrm>
          <a:off x="145006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FA9B751B-479D-4C5E-BF4E-4579C07DD7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273844</xdr:rowOff>
    </xdr:from>
    <xdr:to>
      <xdr:col>4</xdr:col>
      <xdr:colOff>1782286</xdr:colOff>
      <xdr:row>93</xdr:row>
      <xdr:rowOff>92234</xdr:rowOff>
    </xdr:to>
    <xdr:pic>
      <xdr:nvPicPr>
        <xdr:cNvPr id="4" name="Imagen 3">
          <a:extLst>
            <a:ext uri="{FF2B5EF4-FFF2-40B4-BE49-F238E27FC236}">
              <a16:creationId xmlns:a16="http://schemas.microsoft.com/office/drawing/2014/main" id="{E2C1178F-FE9D-41A4-A67C-1676B6DF380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63698438"/>
          <a:ext cx="865505" cy="475615"/>
        </a:xfrm>
        <a:prstGeom prst="rect">
          <a:avLst/>
        </a:prstGeom>
        <a:noFill/>
      </xdr:spPr>
    </xdr:pic>
    <xdr:clientData/>
  </xdr:twoCellAnchor>
  <xdr:twoCellAnchor editAs="oneCell">
    <xdr:from>
      <xdr:col>0</xdr:col>
      <xdr:colOff>571500</xdr:colOff>
      <xdr:row>91</xdr:row>
      <xdr:rowOff>130969</xdr:rowOff>
    </xdr:from>
    <xdr:to>
      <xdr:col>1</xdr:col>
      <xdr:colOff>235744</xdr:colOff>
      <xdr:row>93</xdr:row>
      <xdr:rowOff>111919</xdr:rowOff>
    </xdr:to>
    <xdr:pic>
      <xdr:nvPicPr>
        <xdr:cNvPr id="5" name="Imagen 4">
          <a:extLst>
            <a:ext uri="{FF2B5EF4-FFF2-40B4-BE49-F238E27FC236}">
              <a16:creationId xmlns:a16="http://schemas.microsoft.com/office/drawing/2014/main" id="{86EB063F-5573-4767-9857-F260E5EB8F58}"/>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64317563"/>
          <a:ext cx="914400" cy="3619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A5A010A9-0113-4741-937D-8E2824D321B8}"/>
            </a:ext>
          </a:extLst>
        </xdr:cNvPr>
        <xdr:cNvPicPr/>
      </xdr:nvPicPr>
      <xdr:blipFill rotWithShape="1">
        <a:blip xmlns:r="http://schemas.openxmlformats.org/officeDocument/2006/relationships" r:embed="rId1" cstate="print"/>
        <a:srcRect l="7414" t="24260" r="8859" b="21664"/>
        <a:stretch/>
      </xdr:blipFill>
      <xdr:spPr bwMode="auto">
        <a:xfrm>
          <a:off x="145006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CEE52FB5-77E5-4E6D-B8D7-AAFBC901EB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twoCellAnchor editAs="oneCell">
    <xdr:from>
      <xdr:col>4</xdr:col>
      <xdr:colOff>916781</xdr:colOff>
      <xdr:row>90</xdr:row>
      <xdr:rowOff>273844</xdr:rowOff>
    </xdr:from>
    <xdr:to>
      <xdr:col>4</xdr:col>
      <xdr:colOff>1782286</xdr:colOff>
      <xdr:row>93</xdr:row>
      <xdr:rowOff>92234</xdr:rowOff>
    </xdr:to>
    <xdr:pic>
      <xdr:nvPicPr>
        <xdr:cNvPr id="4" name="Imagen 3">
          <a:extLst>
            <a:ext uri="{FF2B5EF4-FFF2-40B4-BE49-F238E27FC236}">
              <a16:creationId xmlns:a16="http://schemas.microsoft.com/office/drawing/2014/main" id="{AFC0DF0E-6F88-4BC1-901B-16A35DAB05C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7656" y="51689794"/>
          <a:ext cx="865505" cy="475615"/>
        </a:xfrm>
        <a:prstGeom prst="rect">
          <a:avLst/>
        </a:prstGeom>
        <a:noFill/>
      </xdr:spPr>
    </xdr:pic>
    <xdr:clientData/>
  </xdr:twoCellAnchor>
  <xdr:twoCellAnchor editAs="oneCell">
    <xdr:from>
      <xdr:col>0</xdr:col>
      <xdr:colOff>571500</xdr:colOff>
      <xdr:row>91</xdr:row>
      <xdr:rowOff>130969</xdr:rowOff>
    </xdr:from>
    <xdr:to>
      <xdr:col>1</xdr:col>
      <xdr:colOff>235744</xdr:colOff>
      <xdr:row>93</xdr:row>
      <xdr:rowOff>111919</xdr:rowOff>
    </xdr:to>
    <xdr:pic>
      <xdr:nvPicPr>
        <xdr:cNvPr id="5" name="Imagen 4">
          <a:extLst>
            <a:ext uri="{FF2B5EF4-FFF2-40B4-BE49-F238E27FC236}">
              <a16:creationId xmlns:a16="http://schemas.microsoft.com/office/drawing/2014/main" id="{442BD72B-F3CD-4591-B607-CADC41817A25}"/>
            </a:ext>
          </a:extLst>
        </xdr:cNvPr>
        <xdr:cNvPicPr>
          <a:picLocks noChangeAspect="1"/>
        </xdr:cNvPicPr>
      </xdr:nvPicPr>
      <xdr:blipFill>
        <a:blip xmlns:r="http://schemas.openxmlformats.org/officeDocument/2006/relationships" r:embed="rId4" cstate="print">
          <a:lum bright="17000" contrast="55000"/>
        </a:blip>
        <a:srcRect/>
        <a:stretch>
          <a:fillRect/>
        </a:stretch>
      </xdr:blipFill>
      <xdr:spPr bwMode="auto">
        <a:xfrm>
          <a:off x="571500" y="51823144"/>
          <a:ext cx="912019" cy="3619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117928</xdr:colOff>
      <xdr:row>0</xdr:row>
      <xdr:rowOff>58964</xdr:rowOff>
    </xdr:from>
    <xdr:to>
      <xdr:col>8</xdr:col>
      <xdr:colOff>427263</xdr:colOff>
      <xdr:row>1</xdr:row>
      <xdr:rowOff>351064</xdr:rowOff>
    </xdr:to>
    <xdr:pic>
      <xdr:nvPicPr>
        <xdr:cNvPr id="2" name="Imagen 2">
          <a:extLst>
            <a:ext uri="{FF2B5EF4-FFF2-40B4-BE49-F238E27FC236}">
              <a16:creationId xmlns:a16="http://schemas.microsoft.com/office/drawing/2014/main" id="{55703E06-C515-4FEE-8DC0-C2912DE35C99}"/>
            </a:ext>
          </a:extLst>
        </xdr:cNvPr>
        <xdr:cNvPicPr/>
      </xdr:nvPicPr>
      <xdr:blipFill rotWithShape="1">
        <a:blip xmlns:r="http://schemas.openxmlformats.org/officeDocument/2006/relationships" r:embed="rId1" cstate="print"/>
        <a:srcRect l="7414" t="24260" r="8859" b="21664"/>
        <a:stretch/>
      </xdr:blipFill>
      <xdr:spPr bwMode="auto">
        <a:xfrm>
          <a:off x="14500678" y="58964"/>
          <a:ext cx="1433285" cy="8636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47625</xdr:colOff>
      <xdr:row>0</xdr:row>
      <xdr:rowOff>178594</xdr:rowOff>
    </xdr:from>
    <xdr:to>
      <xdr:col>0</xdr:col>
      <xdr:colOff>1183640</xdr:colOff>
      <xdr:row>1</xdr:row>
      <xdr:rowOff>407194</xdr:rowOff>
    </xdr:to>
    <xdr:pic>
      <xdr:nvPicPr>
        <xdr:cNvPr id="3" name="2 Imagen">
          <a:extLst>
            <a:ext uri="{FF2B5EF4-FFF2-40B4-BE49-F238E27FC236}">
              <a16:creationId xmlns:a16="http://schemas.microsoft.com/office/drawing/2014/main" id="{40E96D9A-B984-441F-96FB-231D3C0D91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78594"/>
          <a:ext cx="1136015" cy="8001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ulturantioquia.gov.co/index.php/informes-oficina-control-intern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file:///C:\sandra.diaz\Downloads\F-GA-01-_Formato_Plan_de_Mejoramiento_seguimiento_calidad%2023092022.xlsx" TargetMode="External"/><Relationship Id="rId2" Type="http://schemas.openxmlformats.org/officeDocument/2006/relationships/hyperlink" Target="file:///C:\sandra.diaz\Downloads\SEGUIMIENTO%20PLAN%20ESTRATEGICO%20INSTITUCIONAL%20A%20SEPTIEMBRE%2030%20DE%202022.xlsx" TargetMode="External"/><Relationship Id="rId1" Type="http://schemas.openxmlformats.org/officeDocument/2006/relationships/hyperlink" Target="https://culturantioquia.gov.co/media/attachments/2022/09/29/seguimiento-plan-anticorrupcin-2022---segundo-cuatrimestre.pdf"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file:///C:\sandra.diaz\Downloads\2022_PAA_seguimiento_2sem_03OCTUBRE%20(1).xls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file:///C:\sandra.diaz\Downloads\SEGUIMIENTO%20PLAN%20ESTRATEGICO%20INSTITUCIONAL%20A%20SEPTIEMBRE%2030%20DE%20202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6"/>
  <sheetViews>
    <sheetView topLeftCell="C9" zoomScale="80" zoomScaleNormal="80" workbookViewId="0">
      <selection activeCell="I11" sqref="I11"/>
    </sheetView>
  </sheetViews>
  <sheetFormatPr baseColWidth="10" defaultColWidth="11.42578125"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22.140625" style="16" customWidth="1"/>
  </cols>
  <sheetData>
    <row r="1" spans="1:11" ht="45" customHeight="1" thickBot="1" x14ac:dyDescent="0.3">
      <c r="A1" s="134"/>
      <c r="B1" s="135" t="s">
        <v>0</v>
      </c>
      <c r="C1" s="136"/>
      <c r="D1" s="136"/>
      <c r="E1" s="136"/>
      <c r="F1" s="136"/>
      <c r="G1" s="136"/>
      <c r="H1" s="136"/>
      <c r="I1" s="137"/>
      <c r="J1" s="3" t="s">
        <v>1</v>
      </c>
      <c r="K1" s="3" t="s">
        <v>2</v>
      </c>
    </row>
    <row r="2" spans="1:11" ht="45" customHeight="1" thickBot="1" x14ac:dyDescent="0.3">
      <c r="A2" s="134"/>
      <c r="B2" s="138"/>
      <c r="C2" s="139"/>
      <c r="D2" s="139"/>
      <c r="E2" s="139"/>
      <c r="F2" s="139"/>
      <c r="G2" s="139"/>
      <c r="H2" s="139"/>
      <c r="I2" s="140"/>
      <c r="J2" s="3" t="s">
        <v>3</v>
      </c>
      <c r="K2" s="3">
        <v>1</v>
      </c>
    </row>
    <row r="3" spans="1:11" ht="42.75" customHeight="1" thickBot="1" x14ac:dyDescent="0.3">
      <c r="A3" s="141" t="s">
        <v>4</v>
      </c>
      <c r="B3" s="141" t="s">
        <v>5</v>
      </c>
      <c r="C3" s="96" t="s">
        <v>6</v>
      </c>
      <c r="D3" s="96" t="s">
        <v>7</v>
      </c>
      <c r="E3" s="96" t="s">
        <v>8</v>
      </c>
      <c r="F3" s="150" t="s">
        <v>9</v>
      </c>
      <c r="G3" s="141" t="s">
        <v>10</v>
      </c>
      <c r="H3" s="96" t="s">
        <v>11</v>
      </c>
      <c r="I3" s="96" t="s">
        <v>12</v>
      </c>
      <c r="J3" s="96" t="s">
        <v>13</v>
      </c>
      <c r="K3" s="96" t="s">
        <v>14</v>
      </c>
    </row>
    <row r="4" spans="1:11" ht="17.25" customHeight="1" thickBot="1" x14ac:dyDescent="0.3">
      <c r="A4" s="141"/>
      <c r="B4" s="141"/>
      <c r="C4" s="96"/>
      <c r="D4" s="96"/>
      <c r="E4" s="96"/>
      <c r="F4" s="151"/>
      <c r="G4" s="141"/>
      <c r="H4" s="96"/>
      <c r="I4" s="96"/>
      <c r="J4" s="96"/>
      <c r="K4" s="96"/>
    </row>
    <row r="5" spans="1:11" ht="58.5" customHeight="1" thickBot="1" x14ac:dyDescent="0.3">
      <c r="A5" s="93" t="s">
        <v>15</v>
      </c>
      <c r="B5" s="127" t="s">
        <v>16</v>
      </c>
      <c r="C5" s="55" t="s">
        <v>17</v>
      </c>
      <c r="D5" s="22" t="s">
        <v>18</v>
      </c>
      <c r="E5" s="26" t="s">
        <v>19</v>
      </c>
      <c r="F5" s="35" t="s">
        <v>20</v>
      </c>
      <c r="G5" s="13" t="s">
        <v>21</v>
      </c>
      <c r="H5" s="27">
        <v>1</v>
      </c>
      <c r="I5" s="61">
        <v>0.24</v>
      </c>
      <c r="J5" s="50" t="s">
        <v>22</v>
      </c>
      <c r="K5" s="42" t="s">
        <v>23</v>
      </c>
    </row>
    <row r="6" spans="1:11" ht="88.5" customHeight="1" thickBot="1" x14ac:dyDescent="0.3">
      <c r="A6" s="94"/>
      <c r="B6" s="128"/>
      <c r="C6" s="19" t="s">
        <v>24</v>
      </c>
      <c r="D6" s="22" t="s">
        <v>25</v>
      </c>
      <c r="E6" s="26" t="s">
        <v>26</v>
      </c>
      <c r="F6" s="36" t="s">
        <v>20</v>
      </c>
      <c r="G6" s="17" t="s">
        <v>27</v>
      </c>
      <c r="H6" s="27">
        <v>1</v>
      </c>
      <c r="I6" s="62" t="s">
        <v>28</v>
      </c>
      <c r="J6" s="50" t="s">
        <v>29</v>
      </c>
      <c r="K6" s="42"/>
    </row>
    <row r="7" spans="1:11" ht="88.5" customHeight="1" thickBot="1" x14ac:dyDescent="0.3">
      <c r="A7" s="94"/>
      <c r="B7" s="128"/>
      <c r="C7" s="25" t="s">
        <v>30</v>
      </c>
      <c r="D7" s="25" t="s">
        <v>31</v>
      </c>
      <c r="E7" s="26" t="s">
        <v>32</v>
      </c>
      <c r="F7" s="36" t="s">
        <v>33</v>
      </c>
      <c r="G7" s="14" t="s">
        <v>34</v>
      </c>
      <c r="H7" s="27">
        <v>1</v>
      </c>
      <c r="I7" s="44">
        <v>0.1</v>
      </c>
      <c r="J7" s="50" t="s">
        <v>35</v>
      </c>
      <c r="K7" s="42" t="s">
        <v>36</v>
      </c>
    </row>
    <row r="8" spans="1:11" ht="58.5" customHeight="1" thickBot="1" x14ac:dyDescent="0.3">
      <c r="A8" s="95"/>
      <c r="B8" s="129"/>
      <c r="C8" s="25" t="s">
        <v>37</v>
      </c>
      <c r="D8" s="25" t="s">
        <v>38</v>
      </c>
      <c r="E8" s="26" t="s">
        <v>39</v>
      </c>
      <c r="F8" s="36" t="s">
        <v>40</v>
      </c>
      <c r="G8" s="17" t="s">
        <v>41</v>
      </c>
      <c r="H8" s="27">
        <v>1</v>
      </c>
      <c r="I8" s="61">
        <v>0.32</v>
      </c>
      <c r="J8" s="50" t="s">
        <v>42</v>
      </c>
      <c r="K8" s="42" t="s">
        <v>43</v>
      </c>
    </row>
    <row r="9" spans="1:11" ht="42.75" customHeight="1" x14ac:dyDescent="0.25">
      <c r="A9" s="93" t="s">
        <v>44</v>
      </c>
      <c r="B9" s="93" t="s">
        <v>45</v>
      </c>
      <c r="C9" s="93" t="s">
        <v>46</v>
      </c>
      <c r="D9" s="94" t="s">
        <v>47</v>
      </c>
      <c r="E9" s="142" t="s">
        <v>48</v>
      </c>
      <c r="F9" s="124" t="s">
        <v>49</v>
      </c>
      <c r="G9" s="144" t="s">
        <v>50</v>
      </c>
      <c r="H9" s="146">
        <v>0.1</v>
      </c>
      <c r="I9" s="148">
        <v>3.9210000000000002E-2</v>
      </c>
      <c r="J9" s="109" t="s">
        <v>51</v>
      </c>
      <c r="K9" s="107" t="s">
        <v>52</v>
      </c>
    </row>
    <row r="10" spans="1:11" ht="81" customHeight="1" thickBot="1" x14ac:dyDescent="0.3">
      <c r="A10" s="94"/>
      <c r="B10" s="94"/>
      <c r="C10" s="95"/>
      <c r="D10" s="94"/>
      <c r="E10" s="143"/>
      <c r="F10" s="125"/>
      <c r="G10" s="145"/>
      <c r="H10" s="147"/>
      <c r="I10" s="149"/>
      <c r="J10" s="110"/>
      <c r="K10" s="108"/>
    </row>
    <row r="11" spans="1:11" ht="111.75" customHeight="1" thickBot="1" x14ac:dyDescent="0.3">
      <c r="A11" s="94"/>
      <c r="B11" s="94"/>
      <c r="C11" s="97" t="s">
        <v>53</v>
      </c>
      <c r="D11" s="94"/>
      <c r="E11" s="18" t="s">
        <v>54</v>
      </c>
      <c r="F11" s="125"/>
      <c r="G11" s="32" t="s">
        <v>55</v>
      </c>
      <c r="H11" s="63">
        <v>1</v>
      </c>
      <c r="I11" s="45">
        <v>0.8</v>
      </c>
      <c r="J11" s="51" t="s">
        <v>56</v>
      </c>
      <c r="K11" s="6" t="s">
        <v>57</v>
      </c>
    </row>
    <row r="12" spans="1:11" ht="88.5" customHeight="1" thickBot="1" x14ac:dyDescent="0.3">
      <c r="A12" s="94"/>
      <c r="B12" s="94"/>
      <c r="C12" s="97"/>
      <c r="D12" s="94"/>
      <c r="E12" s="18" t="s">
        <v>58</v>
      </c>
      <c r="F12" s="125"/>
      <c r="G12" s="32" t="s">
        <v>59</v>
      </c>
      <c r="H12" s="63">
        <v>1</v>
      </c>
      <c r="I12" s="45">
        <v>0.2</v>
      </c>
      <c r="J12" s="51" t="s">
        <v>56</v>
      </c>
      <c r="K12" s="43"/>
    </row>
    <row r="13" spans="1:11" ht="216.75" customHeight="1" thickBot="1" x14ac:dyDescent="0.3">
      <c r="A13" s="94"/>
      <c r="B13" s="94"/>
      <c r="C13" s="93" t="s">
        <v>60</v>
      </c>
      <c r="D13" s="94"/>
      <c r="E13" s="18" t="s">
        <v>61</v>
      </c>
      <c r="F13" s="125"/>
      <c r="G13" s="32" t="s">
        <v>62</v>
      </c>
      <c r="H13" s="63">
        <v>1</v>
      </c>
      <c r="I13" s="45">
        <v>0</v>
      </c>
      <c r="J13" s="51" t="s">
        <v>63</v>
      </c>
      <c r="K13" s="43" t="s">
        <v>64</v>
      </c>
    </row>
    <row r="14" spans="1:11" ht="93" customHeight="1" x14ac:dyDescent="0.25">
      <c r="A14" s="94"/>
      <c r="B14" s="94"/>
      <c r="C14" s="94"/>
      <c r="D14" s="94"/>
      <c r="E14" s="100" t="s">
        <v>65</v>
      </c>
      <c r="F14" s="125"/>
      <c r="G14" s="93" t="s">
        <v>66</v>
      </c>
      <c r="H14" s="146">
        <v>1</v>
      </c>
      <c r="I14" s="230">
        <v>0.94240000000000002</v>
      </c>
      <c r="J14" s="226" t="s">
        <v>67</v>
      </c>
      <c r="K14" s="228"/>
    </row>
    <row r="15" spans="1:11" ht="117.75" customHeight="1" thickBot="1" x14ac:dyDescent="0.3">
      <c r="A15" s="94"/>
      <c r="B15" s="94"/>
      <c r="C15" s="95"/>
      <c r="D15" s="94"/>
      <c r="E15" s="102"/>
      <c r="F15" s="125"/>
      <c r="G15" s="95"/>
      <c r="H15" s="147"/>
      <c r="I15" s="231"/>
      <c r="J15" s="227"/>
      <c r="K15" s="229"/>
    </row>
    <row r="16" spans="1:11" ht="404.25" customHeight="1" thickBot="1" x14ac:dyDescent="0.3">
      <c r="A16" s="94"/>
      <c r="B16" s="94"/>
      <c r="C16" s="97" t="s">
        <v>68</v>
      </c>
      <c r="D16" s="94"/>
      <c r="E16" s="29" t="s">
        <v>69</v>
      </c>
      <c r="F16" s="125"/>
      <c r="G16" s="32" t="s">
        <v>70</v>
      </c>
      <c r="H16" s="63">
        <v>1</v>
      </c>
      <c r="I16" s="45">
        <v>1</v>
      </c>
      <c r="J16" s="52" t="s">
        <v>71</v>
      </c>
      <c r="K16" s="42" t="s">
        <v>72</v>
      </c>
    </row>
    <row r="17" spans="1:11" ht="148.5" customHeight="1" thickBot="1" x14ac:dyDescent="0.3">
      <c r="A17" s="94"/>
      <c r="B17" s="94"/>
      <c r="C17" s="97"/>
      <c r="D17" s="94"/>
      <c r="E17" s="111" t="s">
        <v>73</v>
      </c>
      <c r="F17" s="125"/>
      <c r="G17" s="144" t="s">
        <v>74</v>
      </c>
      <c r="H17" s="198">
        <v>1</v>
      </c>
      <c r="I17" s="103">
        <v>0.25</v>
      </c>
      <c r="J17" s="113" t="s">
        <v>75</v>
      </c>
      <c r="K17" s="107" t="s">
        <v>76</v>
      </c>
    </row>
    <row r="18" spans="1:11" ht="29.25" customHeight="1" thickBot="1" x14ac:dyDescent="0.3">
      <c r="A18" s="94"/>
      <c r="B18" s="94"/>
      <c r="C18" s="25" t="s">
        <v>77</v>
      </c>
      <c r="D18" s="94"/>
      <c r="E18" s="112"/>
      <c r="F18" s="125"/>
      <c r="G18" s="145"/>
      <c r="H18" s="199"/>
      <c r="I18" s="105"/>
      <c r="J18" s="114"/>
      <c r="K18" s="108"/>
    </row>
    <row r="19" spans="1:11" ht="88.5" customHeight="1" thickBot="1" x14ac:dyDescent="0.3">
      <c r="A19" s="94"/>
      <c r="B19" s="94"/>
      <c r="C19" s="28" t="s">
        <v>78</v>
      </c>
      <c r="D19" s="94"/>
      <c r="E19" s="29" t="s">
        <v>79</v>
      </c>
      <c r="F19" s="125"/>
      <c r="G19" s="32" t="s">
        <v>80</v>
      </c>
      <c r="H19" s="63">
        <v>1</v>
      </c>
      <c r="I19" s="45">
        <v>0.9607</v>
      </c>
      <c r="J19" s="51" t="s">
        <v>81</v>
      </c>
      <c r="K19" s="43"/>
    </row>
    <row r="20" spans="1:11" ht="77.25" customHeight="1" thickBot="1" x14ac:dyDescent="0.3">
      <c r="A20" s="94"/>
      <c r="B20" s="94"/>
      <c r="C20" s="25" t="s">
        <v>82</v>
      </c>
      <c r="D20" s="94"/>
      <c r="E20" s="30" t="s">
        <v>83</v>
      </c>
      <c r="F20" s="125"/>
      <c r="G20" s="32" t="s">
        <v>84</v>
      </c>
      <c r="H20" s="63">
        <v>1</v>
      </c>
      <c r="I20" s="64">
        <v>0.5</v>
      </c>
      <c r="J20" s="51" t="s">
        <v>85</v>
      </c>
      <c r="K20" s="43" t="s">
        <v>86</v>
      </c>
    </row>
    <row r="21" spans="1:11" ht="76.5" customHeight="1" thickBot="1" x14ac:dyDescent="0.3">
      <c r="A21" s="94"/>
      <c r="B21" s="95"/>
      <c r="C21" s="25" t="s">
        <v>87</v>
      </c>
      <c r="D21" s="95"/>
      <c r="E21" s="30" t="s">
        <v>88</v>
      </c>
      <c r="F21" s="126"/>
      <c r="G21" s="33" t="s">
        <v>89</v>
      </c>
      <c r="H21" s="63">
        <v>1</v>
      </c>
      <c r="I21" s="64">
        <v>0.1</v>
      </c>
      <c r="J21" s="51" t="s">
        <v>90</v>
      </c>
      <c r="K21" s="43"/>
    </row>
    <row r="22" spans="1:11" ht="76.5" customHeight="1" thickBot="1" x14ac:dyDescent="0.3">
      <c r="A22" s="94"/>
      <c r="B22" s="25" t="s">
        <v>91</v>
      </c>
      <c r="C22" s="25" t="s">
        <v>92</v>
      </c>
      <c r="D22" s="25" t="s">
        <v>18</v>
      </c>
      <c r="E22" s="1" t="s">
        <v>93</v>
      </c>
      <c r="F22" s="25" t="s">
        <v>94</v>
      </c>
      <c r="G22" s="25" t="s">
        <v>95</v>
      </c>
      <c r="H22" s="65">
        <v>1</v>
      </c>
      <c r="I22" s="64">
        <v>0.59</v>
      </c>
      <c r="J22" s="51" t="s">
        <v>96</v>
      </c>
      <c r="K22" s="46" t="s">
        <v>97</v>
      </c>
    </row>
    <row r="23" spans="1:11" ht="36" customHeight="1" thickBot="1" x14ac:dyDescent="0.3">
      <c r="A23" s="94"/>
      <c r="B23" s="106" t="s">
        <v>98</v>
      </c>
      <c r="C23" s="106" t="s">
        <v>99</v>
      </c>
      <c r="D23" s="106" t="s">
        <v>100</v>
      </c>
      <c r="E23" s="115" t="s">
        <v>101</v>
      </c>
      <c r="F23" s="121" t="s">
        <v>102</v>
      </c>
      <c r="G23" s="117" t="s">
        <v>103</v>
      </c>
      <c r="H23" s="119">
        <v>1</v>
      </c>
      <c r="I23" s="103">
        <v>0.4</v>
      </c>
      <c r="J23" s="113" t="s">
        <v>104</v>
      </c>
      <c r="K23" s="107" t="s">
        <v>105</v>
      </c>
    </row>
    <row r="24" spans="1:11" ht="36" customHeight="1" thickBot="1" x14ac:dyDescent="0.3">
      <c r="A24" s="94"/>
      <c r="B24" s="106"/>
      <c r="C24" s="106"/>
      <c r="D24" s="106"/>
      <c r="E24" s="116"/>
      <c r="F24" s="122"/>
      <c r="G24" s="118"/>
      <c r="H24" s="120"/>
      <c r="I24" s="105"/>
      <c r="J24" s="114"/>
      <c r="K24" s="108"/>
    </row>
    <row r="25" spans="1:11" ht="39" customHeight="1" thickBot="1" x14ac:dyDescent="0.3">
      <c r="A25" s="94"/>
      <c r="B25" s="106"/>
      <c r="C25" s="106"/>
      <c r="D25" s="106"/>
      <c r="E25" s="37" t="s">
        <v>106</v>
      </c>
      <c r="F25" s="123"/>
      <c r="G25" s="11" t="s">
        <v>107</v>
      </c>
      <c r="H25" s="63">
        <v>1</v>
      </c>
      <c r="I25" s="64">
        <v>0.5</v>
      </c>
      <c r="J25" s="48" t="s">
        <v>108</v>
      </c>
      <c r="K25" s="6" t="s">
        <v>105</v>
      </c>
    </row>
    <row r="26" spans="1:11" ht="39" customHeight="1" thickBot="1" x14ac:dyDescent="0.3">
      <c r="A26" s="94"/>
      <c r="B26" s="28" t="s">
        <v>109</v>
      </c>
      <c r="C26" s="28" t="s">
        <v>110</v>
      </c>
      <c r="D26" s="28" t="s">
        <v>31</v>
      </c>
      <c r="E26" s="31" t="s">
        <v>111</v>
      </c>
      <c r="F26" s="15" t="s">
        <v>112</v>
      </c>
      <c r="G26" s="15" t="s">
        <v>113</v>
      </c>
      <c r="H26" s="66">
        <v>1</v>
      </c>
      <c r="I26" s="64">
        <v>0.18</v>
      </c>
      <c r="J26" s="48" t="s">
        <v>114</v>
      </c>
      <c r="K26" s="6"/>
    </row>
    <row r="27" spans="1:11" ht="60.75" customHeight="1" thickBot="1" x14ac:dyDescent="0.3">
      <c r="A27" s="94"/>
      <c r="B27" s="28" t="s">
        <v>115</v>
      </c>
      <c r="C27" s="28" t="s">
        <v>116</v>
      </c>
      <c r="D27" s="28" t="s">
        <v>31</v>
      </c>
      <c r="E27" s="31" t="s">
        <v>117</v>
      </c>
      <c r="F27" s="15" t="s">
        <v>118</v>
      </c>
      <c r="G27" s="15" t="s">
        <v>119</v>
      </c>
      <c r="H27" s="66">
        <v>1</v>
      </c>
      <c r="I27" s="45">
        <v>0</v>
      </c>
      <c r="J27" s="51" t="s">
        <v>120</v>
      </c>
      <c r="K27" s="6"/>
    </row>
    <row r="28" spans="1:11" ht="20.25" customHeight="1" thickBot="1" x14ac:dyDescent="0.3">
      <c r="A28" s="94"/>
      <c r="B28" s="97" t="s">
        <v>121</v>
      </c>
      <c r="C28" s="97" t="s">
        <v>122</v>
      </c>
      <c r="D28" s="97" t="s">
        <v>31</v>
      </c>
      <c r="E28" s="100" t="s">
        <v>123</v>
      </c>
      <c r="F28" s="93" t="s">
        <v>124</v>
      </c>
      <c r="G28" s="93" t="s">
        <v>125</v>
      </c>
      <c r="H28" s="103">
        <v>1</v>
      </c>
      <c r="I28" s="103">
        <v>0</v>
      </c>
      <c r="J28" s="113" t="s">
        <v>126</v>
      </c>
      <c r="K28" s="113" t="s">
        <v>127</v>
      </c>
    </row>
    <row r="29" spans="1:11" ht="15.75" thickBot="1" x14ac:dyDescent="0.3">
      <c r="A29" s="94"/>
      <c r="B29" s="97"/>
      <c r="C29" s="97"/>
      <c r="D29" s="97"/>
      <c r="E29" s="101"/>
      <c r="F29" s="94"/>
      <c r="G29" s="94"/>
      <c r="H29" s="104"/>
      <c r="I29" s="104"/>
      <c r="J29" s="209"/>
      <c r="K29" s="209"/>
    </row>
    <row r="30" spans="1:11" ht="26.25" customHeight="1" thickBot="1" x14ac:dyDescent="0.3">
      <c r="A30" s="94"/>
      <c r="B30" s="97"/>
      <c r="C30" s="97"/>
      <c r="D30" s="97"/>
      <c r="E30" s="102"/>
      <c r="F30" s="94"/>
      <c r="G30" s="95"/>
      <c r="H30" s="105"/>
      <c r="I30" s="105"/>
      <c r="J30" s="114"/>
      <c r="K30" s="114"/>
    </row>
    <row r="31" spans="1:11" ht="34.5" customHeight="1" thickBot="1" x14ac:dyDescent="0.3">
      <c r="A31" s="94"/>
      <c r="B31" s="97"/>
      <c r="C31" s="97" t="s">
        <v>128</v>
      </c>
      <c r="D31" s="97" t="s">
        <v>31</v>
      </c>
      <c r="E31" s="100" t="s">
        <v>129</v>
      </c>
      <c r="F31" s="94"/>
      <c r="G31" s="93" t="s">
        <v>130</v>
      </c>
      <c r="H31" s="103">
        <v>1</v>
      </c>
      <c r="I31" s="103">
        <v>0</v>
      </c>
      <c r="J31" s="113" t="s">
        <v>126</v>
      </c>
      <c r="K31" s="113" t="s">
        <v>127</v>
      </c>
    </row>
    <row r="32" spans="1:11" ht="10.5" customHeight="1" thickBot="1" x14ac:dyDescent="0.3">
      <c r="A32" s="94"/>
      <c r="B32" s="97"/>
      <c r="C32" s="97"/>
      <c r="D32" s="97"/>
      <c r="E32" s="101"/>
      <c r="F32" s="94"/>
      <c r="G32" s="94"/>
      <c r="H32" s="104"/>
      <c r="I32" s="104"/>
      <c r="J32" s="209"/>
      <c r="K32" s="209"/>
    </row>
    <row r="33" spans="1:11" ht="15.75" thickBot="1" x14ac:dyDescent="0.3">
      <c r="A33" s="94"/>
      <c r="B33" s="97"/>
      <c r="C33" s="97"/>
      <c r="D33" s="97"/>
      <c r="E33" s="102"/>
      <c r="F33" s="94"/>
      <c r="G33" s="95"/>
      <c r="H33" s="105"/>
      <c r="I33" s="105"/>
      <c r="J33" s="114"/>
      <c r="K33" s="114"/>
    </row>
    <row r="34" spans="1:11" ht="25.5" customHeight="1" thickBot="1" x14ac:dyDescent="0.3">
      <c r="A34" s="94"/>
      <c r="B34" s="97"/>
      <c r="C34" s="97" t="s">
        <v>131</v>
      </c>
      <c r="D34" s="97" t="s">
        <v>31</v>
      </c>
      <c r="E34" s="152" t="s">
        <v>132</v>
      </c>
      <c r="F34" s="94"/>
      <c r="G34" s="93" t="s">
        <v>133</v>
      </c>
      <c r="H34" s="98">
        <v>1</v>
      </c>
      <c r="I34" s="98">
        <v>0</v>
      </c>
      <c r="J34" s="232" t="s">
        <v>126</v>
      </c>
      <c r="K34" s="113" t="s">
        <v>127</v>
      </c>
    </row>
    <row r="35" spans="1:11" ht="15.75" thickBot="1" x14ac:dyDescent="0.3">
      <c r="A35" s="94"/>
      <c r="B35" s="97"/>
      <c r="C35" s="97"/>
      <c r="D35" s="97"/>
      <c r="E35" s="152"/>
      <c r="F35" s="94"/>
      <c r="G35" s="94"/>
      <c r="H35" s="99"/>
      <c r="I35" s="98"/>
      <c r="J35" s="232"/>
      <c r="K35" s="209"/>
    </row>
    <row r="36" spans="1:11" ht="15.75" thickBot="1" x14ac:dyDescent="0.3">
      <c r="A36" s="94"/>
      <c r="B36" s="97"/>
      <c r="C36" s="97"/>
      <c r="D36" s="97"/>
      <c r="E36" s="152"/>
      <c r="F36" s="94"/>
      <c r="G36" s="94"/>
      <c r="H36" s="99"/>
      <c r="I36" s="98"/>
      <c r="J36" s="232"/>
      <c r="K36" s="209"/>
    </row>
    <row r="37" spans="1:11" ht="48.75" customHeight="1" thickBot="1" x14ac:dyDescent="0.3">
      <c r="A37" s="95"/>
      <c r="B37" s="97"/>
      <c r="C37" s="97"/>
      <c r="D37" s="97"/>
      <c r="E37" s="152"/>
      <c r="F37" s="95"/>
      <c r="G37" s="95"/>
      <c r="H37" s="99"/>
      <c r="I37" s="98"/>
      <c r="J37" s="232"/>
      <c r="K37" s="114"/>
    </row>
    <row r="38" spans="1:11" ht="48.75" customHeight="1" thickBot="1" x14ac:dyDescent="0.3">
      <c r="A38" s="12" t="s">
        <v>134</v>
      </c>
      <c r="B38" s="28" t="s">
        <v>135</v>
      </c>
      <c r="C38" s="28" t="s">
        <v>136</v>
      </c>
      <c r="D38" s="28" t="s">
        <v>100</v>
      </c>
      <c r="E38" s="31" t="s">
        <v>137</v>
      </c>
      <c r="F38" s="15" t="s">
        <v>138</v>
      </c>
      <c r="G38" s="28" t="s">
        <v>139</v>
      </c>
      <c r="H38" s="5">
        <v>1</v>
      </c>
      <c r="I38" s="45">
        <v>0.4</v>
      </c>
      <c r="J38" s="51" t="s">
        <v>140</v>
      </c>
      <c r="K38" s="40" t="s">
        <v>141</v>
      </c>
    </row>
    <row r="39" spans="1:11" ht="23.25" customHeight="1" thickBot="1" x14ac:dyDescent="0.3">
      <c r="A39" s="141" t="s">
        <v>4</v>
      </c>
      <c r="B39" s="150" t="s">
        <v>142</v>
      </c>
      <c r="C39" s="96" t="s">
        <v>143</v>
      </c>
      <c r="D39" s="96" t="s">
        <v>144</v>
      </c>
      <c r="E39" s="96" t="s">
        <v>145</v>
      </c>
      <c r="F39" s="150" t="s">
        <v>9</v>
      </c>
      <c r="G39" s="130" t="s">
        <v>146</v>
      </c>
      <c r="H39" s="131"/>
      <c r="I39" s="96" t="s">
        <v>147</v>
      </c>
      <c r="J39" s="96" t="s">
        <v>148</v>
      </c>
      <c r="K39" s="96" t="s">
        <v>14</v>
      </c>
    </row>
    <row r="40" spans="1:11" ht="49.5" customHeight="1" thickBot="1" x14ac:dyDescent="0.3">
      <c r="A40" s="141"/>
      <c r="B40" s="151"/>
      <c r="C40" s="96"/>
      <c r="D40" s="96"/>
      <c r="E40" s="96"/>
      <c r="F40" s="151"/>
      <c r="G40" s="132"/>
      <c r="H40" s="133"/>
      <c r="I40" s="96"/>
      <c r="J40" s="96"/>
      <c r="K40" s="96"/>
    </row>
    <row r="41" spans="1:11" s="2" customFormat="1" ht="36" customHeight="1" x14ac:dyDescent="0.2">
      <c r="A41" s="156" t="s">
        <v>149</v>
      </c>
      <c r="B41" s="153" t="s">
        <v>150</v>
      </c>
      <c r="C41" s="153" t="s">
        <v>151</v>
      </c>
      <c r="D41" s="153" t="s">
        <v>152</v>
      </c>
      <c r="E41" s="153" t="s">
        <v>153</v>
      </c>
      <c r="F41" s="153" t="s">
        <v>154</v>
      </c>
      <c r="G41" s="182">
        <v>25</v>
      </c>
      <c r="H41" s="183"/>
      <c r="I41" s="179">
        <v>0</v>
      </c>
      <c r="J41" s="162">
        <v>0</v>
      </c>
      <c r="K41" s="127" t="s">
        <v>155</v>
      </c>
    </row>
    <row r="42" spans="1:11" s="2" customFormat="1" ht="18" customHeight="1" thickBot="1" x14ac:dyDescent="0.25">
      <c r="A42" s="157"/>
      <c r="B42" s="154"/>
      <c r="C42" s="154"/>
      <c r="D42" s="154"/>
      <c r="E42" s="155"/>
      <c r="F42" s="154"/>
      <c r="G42" s="184"/>
      <c r="H42" s="185"/>
      <c r="I42" s="163"/>
      <c r="J42" s="163"/>
      <c r="K42" s="129"/>
    </row>
    <row r="43" spans="1:11" s="2" customFormat="1" ht="25.5" customHeight="1" x14ac:dyDescent="0.2">
      <c r="A43" s="157"/>
      <c r="B43" s="154"/>
      <c r="C43" s="154"/>
      <c r="D43" s="154"/>
      <c r="E43" s="153" t="s">
        <v>156</v>
      </c>
      <c r="F43" s="154"/>
      <c r="G43" s="205">
        <v>5000</v>
      </c>
      <c r="H43" s="206"/>
      <c r="I43" s="196">
        <v>838</v>
      </c>
      <c r="J43" s="162">
        <f>+I43/G43</f>
        <v>0.1676</v>
      </c>
      <c r="K43" s="127" t="s">
        <v>157</v>
      </c>
    </row>
    <row r="44" spans="1:11" s="2" customFormat="1" ht="18" customHeight="1" thickBot="1" x14ac:dyDescent="0.25">
      <c r="A44" s="157"/>
      <c r="B44" s="154"/>
      <c r="C44" s="154"/>
      <c r="D44" s="155"/>
      <c r="E44" s="155"/>
      <c r="F44" s="154"/>
      <c r="G44" s="207"/>
      <c r="H44" s="208"/>
      <c r="I44" s="197"/>
      <c r="J44" s="163"/>
      <c r="K44" s="129"/>
    </row>
    <row r="45" spans="1:11" ht="35.25" customHeight="1" x14ac:dyDescent="0.25">
      <c r="A45" s="157"/>
      <c r="B45" s="154"/>
      <c r="C45" s="154"/>
      <c r="D45" s="153" t="s">
        <v>158</v>
      </c>
      <c r="E45" s="153" t="s">
        <v>159</v>
      </c>
      <c r="F45" s="154"/>
      <c r="G45" s="182">
        <v>120</v>
      </c>
      <c r="H45" s="183"/>
      <c r="I45" s="179">
        <v>0</v>
      </c>
      <c r="J45" s="162">
        <v>0</v>
      </c>
      <c r="K45" s="127" t="s">
        <v>155</v>
      </c>
    </row>
    <row r="46" spans="1:11" ht="36" customHeight="1" thickBot="1" x14ac:dyDescent="0.3">
      <c r="A46" s="157"/>
      <c r="B46" s="154"/>
      <c r="C46" s="155"/>
      <c r="D46" s="154"/>
      <c r="E46" s="154"/>
      <c r="F46" s="155"/>
      <c r="G46" s="184"/>
      <c r="H46" s="185"/>
      <c r="I46" s="163"/>
      <c r="J46" s="163"/>
      <c r="K46" s="129"/>
    </row>
    <row r="47" spans="1:11" ht="36" customHeight="1" x14ac:dyDescent="0.25">
      <c r="A47" s="157"/>
      <c r="B47" s="154"/>
      <c r="C47" s="153" t="s">
        <v>160</v>
      </c>
      <c r="D47" s="153" t="s">
        <v>161</v>
      </c>
      <c r="E47" s="153" t="s">
        <v>162</v>
      </c>
      <c r="F47" s="153" t="s">
        <v>154</v>
      </c>
      <c r="G47" s="170">
        <v>1000</v>
      </c>
      <c r="H47" s="171"/>
      <c r="I47" s="156">
        <v>0</v>
      </c>
      <c r="J47" s="162">
        <v>0</v>
      </c>
      <c r="K47" s="127" t="s">
        <v>157</v>
      </c>
    </row>
    <row r="48" spans="1:11" ht="18.75" customHeight="1" thickBot="1" x14ac:dyDescent="0.3">
      <c r="A48" s="157"/>
      <c r="B48" s="154"/>
      <c r="C48" s="154"/>
      <c r="D48" s="155"/>
      <c r="E48" s="154"/>
      <c r="F48" s="154"/>
      <c r="G48" s="172"/>
      <c r="H48" s="173"/>
      <c r="I48" s="157"/>
      <c r="J48" s="180"/>
      <c r="K48" s="128"/>
    </row>
    <row r="49" spans="1:11" ht="36" customHeight="1" thickBot="1" x14ac:dyDescent="0.3">
      <c r="A49" s="157"/>
      <c r="B49" s="154"/>
      <c r="C49" s="154"/>
      <c r="D49" s="178" t="s">
        <v>163</v>
      </c>
      <c r="E49" s="154"/>
      <c r="F49" s="154"/>
      <c r="G49" s="172"/>
      <c r="H49" s="173"/>
      <c r="I49" s="157"/>
      <c r="J49" s="180"/>
      <c r="K49" s="128"/>
    </row>
    <row r="50" spans="1:11" ht="9.75" customHeight="1" thickBot="1" x14ac:dyDescent="0.3">
      <c r="A50" s="157"/>
      <c r="B50" s="154"/>
      <c r="C50" s="154"/>
      <c r="D50" s="178"/>
      <c r="E50" s="154"/>
      <c r="F50" s="154"/>
      <c r="G50" s="172"/>
      <c r="H50" s="173"/>
      <c r="I50" s="157"/>
      <c r="J50" s="180"/>
      <c r="K50" s="128"/>
    </row>
    <row r="51" spans="1:11" ht="23.25" customHeight="1" x14ac:dyDescent="0.25">
      <c r="A51" s="157"/>
      <c r="B51" s="154"/>
      <c r="C51" s="154"/>
      <c r="D51" s="153" t="s">
        <v>164</v>
      </c>
      <c r="E51" s="154"/>
      <c r="F51" s="154"/>
      <c r="G51" s="172"/>
      <c r="H51" s="173"/>
      <c r="I51" s="157"/>
      <c r="J51" s="180"/>
      <c r="K51" s="128"/>
    </row>
    <row r="52" spans="1:11" ht="18.75" customHeight="1" thickBot="1" x14ac:dyDescent="0.3">
      <c r="A52" s="157"/>
      <c r="B52" s="154"/>
      <c r="C52" s="154"/>
      <c r="D52" s="155"/>
      <c r="E52" s="154"/>
      <c r="F52" s="154"/>
      <c r="G52" s="172"/>
      <c r="H52" s="173"/>
      <c r="I52" s="157"/>
      <c r="J52" s="180"/>
      <c r="K52" s="128"/>
    </row>
    <row r="53" spans="1:11" ht="36" customHeight="1" x14ac:dyDescent="0.25">
      <c r="A53" s="157"/>
      <c r="B53" s="154"/>
      <c r="C53" s="154"/>
      <c r="D53" s="153" t="s">
        <v>165</v>
      </c>
      <c r="E53" s="154"/>
      <c r="F53" s="154"/>
      <c r="G53" s="172"/>
      <c r="H53" s="173"/>
      <c r="I53" s="157"/>
      <c r="J53" s="180"/>
      <c r="K53" s="128"/>
    </row>
    <row r="54" spans="1:11" ht="3.75" customHeight="1" thickBot="1" x14ac:dyDescent="0.3">
      <c r="A54" s="157"/>
      <c r="B54" s="154"/>
      <c r="C54" s="154"/>
      <c r="D54" s="155"/>
      <c r="E54" s="154"/>
      <c r="F54" s="154"/>
      <c r="G54" s="172"/>
      <c r="H54" s="173"/>
      <c r="I54" s="157"/>
      <c r="J54" s="180"/>
      <c r="K54" s="128"/>
    </row>
    <row r="55" spans="1:11" ht="36" customHeight="1" x14ac:dyDescent="0.25">
      <c r="A55" s="157"/>
      <c r="B55" s="154"/>
      <c r="C55" s="154"/>
      <c r="D55" s="153" t="s">
        <v>166</v>
      </c>
      <c r="E55" s="154"/>
      <c r="F55" s="154"/>
      <c r="G55" s="172"/>
      <c r="H55" s="173"/>
      <c r="I55" s="157"/>
      <c r="J55" s="180"/>
      <c r="K55" s="128"/>
    </row>
    <row r="56" spans="1:11" ht="18" customHeight="1" thickBot="1" x14ac:dyDescent="0.3">
      <c r="A56" s="157"/>
      <c r="B56" s="154"/>
      <c r="C56" s="154"/>
      <c r="D56" s="155"/>
      <c r="E56" s="155"/>
      <c r="F56" s="154"/>
      <c r="G56" s="174"/>
      <c r="H56" s="175"/>
      <c r="I56" s="158"/>
      <c r="J56" s="181"/>
      <c r="K56" s="129"/>
    </row>
    <row r="57" spans="1:11" ht="36" customHeight="1" x14ac:dyDescent="0.25">
      <c r="A57" s="157"/>
      <c r="B57" s="154"/>
      <c r="C57" s="154"/>
      <c r="D57" s="153" t="s">
        <v>167</v>
      </c>
      <c r="E57" s="153" t="s">
        <v>168</v>
      </c>
      <c r="F57" s="154"/>
      <c r="G57" s="186">
        <v>15</v>
      </c>
      <c r="H57" s="187"/>
      <c r="I57" s="179">
        <v>0</v>
      </c>
      <c r="J57" s="162">
        <v>0</v>
      </c>
      <c r="K57" s="127" t="s">
        <v>157</v>
      </c>
    </row>
    <row r="58" spans="1:11" ht="17.25" customHeight="1" thickBot="1" x14ac:dyDescent="0.3">
      <c r="A58" s="157"/>
      <c r="B58" s="154"/>
      <c r="C58" s="155"/>
      <c r="D58" s="155"/>
      <c r="E58" s="155"/>
      <c r="F58" s="155"/>
      <c r="G58" s="188"/>
      <c r="H58" s="189"/>
      <c r="I58" s="163"/>
      <c r="J58" s="163"/>
      <c r="K58" s="129"/>
    </row>
    <row r="59" spans="1:11" ht="36" customHeight="1" thickBot="1" x14ac:dyDescent="0.3">
      <c r="A59" s="157"/>
      <c r="B59" s="154"/>
      <c r="C59" s="153" t="s">
        <v>169</v>
      </c>
      <c r="D59" s="20" t="s">
        <v>170</v>
      </c>
      <c r="E59" s="210" t="s">
        <v>171</v>
      </c>
      <c r="F59" s="159" t="s">
        <v>154</v>
      </c>
      <c r="G59" s="182">
        <v>260</v>
      </c>
      <c r="H59" s="183"/>
      <c r="I59" s="179">
        <v>18</v>
      </c>
      <c r="J59" s="162">
        <f>+I59/G59</f>
        <v>6.9230769230769235E-2</v>
      </c>
      <c r="K59" s="127" t="s">
        <v>157</v>
      </c>
    </row>
    <row r="60" spans="1:11" ht="35.25" customHeight="1" thickBot="1" x14ac:dyDescent="0.3">
      <c r="A60" s="157"/>
      <c r="B60" s="154"/>
      <c r="C60" s="154"/>
      <c r="D60" s="20" t="s">
        <v>172</v>
      </c>
      <c r="E60" s="211"/>
      <c r="F60" s="160"/>
      <c r="G60" s="214"/>
      <c r="H60" s="215"/>
      <c r="I60" s="213"/>
      <c r="J60" s="213"/>
      <c r="K60" s="128"/>
    </row>
    <row r="61" spans="1:11" ht="36" customHeight="1" thickBot="1" x14ac:dyDescent="0.3">
      <c r="A61" s="157"/>
      <c r="B61" s="154"/>
      <c r="C61" s="154"/>
      <c r="D61" s="20" t="s">
        <v>173</v>
      </c>
      <c r="E61" s="211"/>
      <c r="F61" s="160"/>
      <c r="G61" s="214"/>
      <c r="H61" s="215"/>
      <c r="I61" s="213"/>
      <c r="J61" s="213"/>
      <c r="K61" s="128"/>
    </row>
    <row r="62" spans="1:11" ht="15.75" thickBot="1" x14ac:dyDescent="0.3">
      <c r="A62" s="157"/>
      <c r="B62" s="154"/>
      <c r="C62" s="154"/>
      <c r="D62" s="20" t="s">
        <v>174</v>
      </c>
      <c r="E62" s="211"/>
      <c r="F62" s="160"/>
      <c r="G62" s="214"/>
      <c r="H62" s="215"/>
      <c r="I62" s="213"/>
      <c r="J62" s="213"/>
      <c r="K62" s="128"/>
    </row>
    <row r="63" spans="1:11" ht="15.75" thickBot="1" x14ac:dyDescent="0.3">
      <c r="A63" s="157"/>
      <c r="B63" s="154"/>
      <c r="C63" s="154"/>
      <c r="D63" s="21" t="s">
        <v>175</v>
      </c>
      <c r="E63" s="211"/>
      <c r="F63" s="160"/>
      <c r="G63" s="214"/>
      <c r="H63" s="215"/>
      <c r="I63" s="213"/>
      <c r="J63" s="213"/>
      <c r="K63" s="128"/>
    </row>
    <row r="64" spans="1:11" ht="40.5" customHeight="1" thickBot="1" x14ac:dyDescent="0.3">
      <c r="A64" s="157"/>
      <c r="B64" s="154"/>
      <c r="C64" s="154"/>
      <c r="D64" s="20" t="s">
        <v>176</v>
      </c>
      <c r="E64" s="212"/>
      <c r="F64" s="160"/>
      <c r="G64" s="184"/>
      <c r="H64" s="185"/>
      <c r="I64" s="213"/>
      <c r="J64" s="213"/>
      <c r="K64" s="129"/>
    </row>
    <row r="65" spans="1:11" ht="64.5" customHeight="1" thickBot="1" x14ac:dyDescent="0.3">
      <c r="A65" s="157"/>
      <c r="B65" s="154"/>
      <c r="C65" s="154"/>
      <c r="D65" s="20" t="s">
        <v>177</v>
      </c>
      <c r="E65" s="24" t="s">
        <v>178</v>
      </c>
      <c r="F65" s="160"/>
      <c r="G65" s="216">
        <v>7</v>
      </c>
      <c r="H65" s="217"/>
      <c r="I65" s="56">
        <v>0</v>
      </c>
      <c r="J65" s="53">
        <v>0</v>
      </c>
      <c r="K65" s="47" t="s">
        <v>157</v>
      </c>
    </row>
    <row r="66" spans="1:11" ht="26.25" customHeight="1" thickBot="1" x14ac:dyDescent="0.3">
      <c r="A66" s="157"/>
      <c r="B66" s="154"/>
      <c r="C66" s="154"/>
      <c r="D66" s="176" t="s">
        <v>179</v>
      </c>
      <c r="E66" s="24" t="s">
        <v>180</v>
      </c>
      <c r="F66" s="160"/>
      <c r="G66" s="218">
        <v>4</v>
      </c>
      <c r="H66" s="219"/>
      <c r="I66" s="57">
        <v>0</v>
      </c>
      <c r="J66" s="54">
        <v>0</v>
      </c>
      <c r="K66" s="41" t="s">
        <v>157</v>
      </c>
    </row>
    <row r="67" spans="1:11" ht="39" customHeight="1" thickBot="1" x14ac:dyDescent="0.3">
      <c r="A67" s="157"/>
      <c r="B67" s="154"/>
      <c r="C67" s="154"/>
      <c r="D67" s="176"/>
      <c r="E67" s="24" t="s">
        <v>181</v>
      </c>
      <c r="F67" s="160"/>
      <c r="G67" s="216">
        <v>2</v>
      </c>
      <c r="H67" s="217"/>
      <c r="I67" s="56">
        <v>0</v>
      </c>
      <c r="J67" s="53">
        <v>0</v>
      </c>
      <c r="K67" s="47" t="s">
        <v>157</v>
      </c>
    </row>
    <row r="68" spans="1:11" ht="36.75" thickBot="1" x14ac:dyDescent="0.3">
      <c r="A68" s="157"/>
      <c r="B68" s="154"/>
      <c r="C68" s="154"/>
      <c r="D68" s="20" t="s">
        <v>182</v>
      </c>
      <c r="E68" s="24" t="s">
        <v>183</v>
      </c>
      <c r="F68" s="160"/>
      <c r="G68" s="216">
        <v>70</v>
      </c>
      <c r="H68" s="217"/>
      <c r="I68" s="56">
        <v>0</v>
      </c>
      <c r="J68" s="53">
        <v>0</v>
      </c>
      <c r="K68" s="41" t="s">
        <v>157</v>
      </c>
    </row>
    <row r="69" spans="1:11" ht="43.5" customHeight="1" thickBot="1" x14ac:dyDescent="0.3">
      <c r="A69" s="157"/>
      <c r="B69" s="154"/>
      <c r="C69" s="155"/>
      <c r="D69" s="20" t="s">
        <v>184</v>
      </c>
      <c r="E69" s="24" t="s">
        <v>185</v>
      </c>
      <c r="F69" s="161"/>
      <c r="G69" s="216">
        <v>7</v>
      </c>
      <c r="H69" s="217"/>
      <c r="I69" s="56">
        <v>0</v>
      </c>
      <c r="J69" s="53">
        <v>0</v>
      </c>
      <c r="K69" s="47" t="s">
        <v>157</v>
      </c>
    </row>
    <row r="70" spans="1:11" ht="71.25" customHeight="1" thickBot="1" x14ac:dyDescent="0.3">
      <c r="A70" s="157"/>
      <c r="B70" s="154"/>
      <c r="C70" s="127" t="s">
        <v>186</v>
      </c>
      <c r="D70" s="20" t="s">
        <v>187</v>
      </c>
      <c r="E70" s="24" t="s">
        <v>188</v>
      </c>
      <c r="F70" s="159" t="s">
        <v>33</v>
      </c>
      <c r="G70" s="203">
        <v>2</v>
      </c>
      <c r="H70" s="204"/>
      <c r="I70" s="58">
        <v>0</v>
      </c>
      <c r="J70" s="49">
        <f>+I70/G70</f>
        <v>0</v>
      </c>
      <c r="K70" s="41" t="s">
        <v>157</v>
      </c>
    </row>
    <row r="71" spans="1:11" ht="49.5" customHeight="1" thickBot="1" x14ac:dyDescent="0.3">
      <c r="A71" s="157"/>
      <c r="B71" s="154"/>
      <c r="C71" s="128"/>
      <c r="D71" s="20" t="s">
        <v>189</v>
      </c>
      <c r="E71" s="24" t="s">
        <v>190</v>
      </c>
      <c r="F71" s="160"/>
      <c r="G71" s="201">
        <v>0.3</v>
      </c>
      <c r="H71" s="202"/>
      <c r="I71" s="56">
        <v>0</v>
      </c>
      <c r="J71" s="49">
        <v>0</v>
      </c>
      <c r="K71" s="47" t="s">
        <v>157</v>
      </c>
    </row>
    <row r="72" spans="1:11" ht="62.25" customHeight="1" thickBot="1" x14ac:dyDescent="0.3">
      <c r="A72" s="157"/>
      <c r="B72" s="154"/>
      <c r="C72" s="128"/>
      <c r="D72" s="20" t="s">
        <v>191</v>
      </c>
      <c r="E72" s="24" t="s">
        <v>192</v>
      </c>
      <c r="F72" s="160"/>
      <c r="G72" s="203">
        <v>40</v>
      </c>
      <c r="H72" s="204"/>
      <c r="I72" s="56">
        <v>3</v>
      </c>
      <c r="J72" s="49">
        <f>+I72/G72</f>
        <v>7.4999999999999997E-2</v>
      </c>
      <c r="K72" s="41" t="s">
        <v>157</v>
      </c>
    </row>
    <row r="73" spans="1:11" ht="39" thickBot="1" x14ac:dyDescent="0.3">
      <c r="A73" s="157"/>
      <c r="B73" s="154"/>
      <c r="C73" s="128"/>
      <c r="D73" s="20" t="s">
        <v>193</v>
      </c>
      <c r="E73" s="24" t="s">
        <v>194</v>
      </c>
      <c r="F73" s="160"/>
      <c r="G73" s="176">
        <v>3</v>
      </c>
      <c r="H73" s="200"/>
      <c r="I73" s="56">
        <v>0</v>
      </c>
      <c r="J73" s="49">
        <v>0</v>
      </c>
      <c r="K73" s="47" t="s">
        <v>157</v>
      </c>
    </row>
    <row r="74" spans="1:11" ht="39" customHeight="1" thickBot="1" x14ac:dyDescent="0.3">
      <c r="A74" s="157"/>
      <c r="B74" s="154"/>
      <c r="C74" s="128"/>
      <c r="D74" s="20" t="s">
        <v>195</v>
      </c>
      <c r="E74" s="24" t="s">
        <v>196</v>
      </c>
      <c r="F74" s="160"/>
      <c r="G74" s="176">
        <v>4</v>
      </c>
      <c r="H74" s="200"/>
      <c r="I74" s="56">
        <v>1</v>
      </c>
      <c r="J74" s="49">
        <f>+I74/G74</f>
        <v>0.25</v>
      </c>
      <c r="K74" s="41" t="s">
        <v>157</v>
      </c>
    </row>
    <row r="75" spans="1:11" ht="82.5" customHeight="1" thickBot="1" x14ac:dyDescent="0.3">
      <c r="A75" s="157"/>
      <c r="B75" s="154"/>
      <c r="C75" s="128"/>
      <c r="D75" s="20" t="s">
        <v>197</v>
      </c>
      <c r="E75" s="24" t="s">
        <v>198</v>
      </c>
      <c r="F75" s="160"/>
      <c r="G75" s="176">
        <v>20</v>
      </c>
      <c r="H75" s="200"/>
      <c r="I75" s="56">
        <v>0</v>
      </c>
      <c r="J75" s="49">
        <v>0</v>
      </c>
      <c r="K75" s="47" t="s">
        <v>157</v>
      </c>
    </row>
    <row r="76" spans="1:11" ht="63.75" customHeight="1" thickBot="1" x14ac:dyDescent="0.3">
      <c r="A76" s="157"/>
      <c r="B76" s="154"/>
      <c r="C76" s="129"/>
      <c r="D76" s="20" t="s">
        <v>199</v>
      </c>
      <c r="E76" s="24" t="s">
        <v>200</v>
      </c>
      <c r="F76" s="161"/>
      <c r="G76" s="194">
        <v>0.3</v>
      </c>
      <c r="H76" s="195"/>
      <c r="I76" s="56">
        <v>0</v>
      </c>
      <c r="J76" s="49">
        <v>0</v>
      </c>
      <c r="K76" s="41" t="s">
        <v>157</v>
      </c>
    </row>
    <row r="77" spans="1:11" ht="117.75" customHeight="1" thickBot="1" x14ac:dyDescent="0.3">
      <c r="A77" s="157"/>
      <c r="B77" s="154"/>
      <c r="C77" s="7" t="s">
        <v>201</v>
      </c>
      <c r="D77" s="7" t="s">
        <v>202</v>
      </c>
      <c r="E77" s="9" t="s">
        <v>203</v>
      </c>
      <c r="F77" s="34" t="s">
        <v>33</v>
      </c>
      <c r="G77" s="194">
        <v>0.35</v>
      </c>
      <c r="H77" s="195"/>
      <c r="I77" s="53">
        <v>0.18</v>
      </c>
      <c r="J77" s="49">
        <f>+I77/G77</f>
        <v>0.51428571428571435</v>
      </c>
      <c r="K77" s="47" t="s">
        <v>157</v>
      </c>
    </row>
    <row r="78" spans="1:11" ht="43.5" customHeight="1" thickBot="1" x14ac:dyDescent="0.3">
      <c r="A78" s="157"/>
      <c r="B78" s="154"/>
      <c r="C78" s="167" t="s">
        <v>204</v>
      </c>
      <c r="D78" s="24" t="s">
        <v>205</v>
      </c>
      <c r="E78" s="24" t="s">
        <v>206</v>
      </c>
      <c r="F78" s="159" t="s">
        <v>154</v>
      </c>
      <c r="G78" s="224">
        <v>1</v>
      </c>
      <c r="H78" s="225"/>
      <c r="I78" s="59">
        <v>0</v>
      </c>
      <c r="J78" s="49">
        <v>0</v>
      </c>
      <c r="K78" s="41" t="s">
        <v>157</v>
      </c>
    </row>
    <row r="79" spans="1:11" ht="39" thickBot="1" x14ac:dyDescent="0.3">
      <c r="A79" s="157"/>
      <c r="B79" s="154"/>
      <c r="C79" s="168"/>
      <c r="D79" s="24" t="s">
        <v>207</v>
      </c>
      <c r="E79" s="24" t="s">
        <v>208</v>
      </c>
      <c r="F79" s="160"/>
      <c r="G79" s="222">
        <v>2</v>
      </c>
      <c r="H79" s="223"/>
      <c r="I79" s="59">
        <v>0</v>
      </c>
      <c r="J79" s="49">
        <v>0</v>
      </c>
      <c r="K79" s="47" t="s">
        <v>157</v>
      </c>
    </row>
    <row r="80" spans="1:11" ht="55.5" customHeight="1" thickBot="1" x14ac:dyDescent="0.3">
      <c r="A80" s="157"/>
      <c r="B80" s="154"/>
      <c r="C80" s="168"/>
      <c r="D80" s="24" t="s">
        <v>209</v>
      </c>
      <c r="E80" s="177" t="s">
        <v>210</v>
      </c>
      <c r="F80" s="160"/>
      <c r="G80" s="190">
        <v>10</v>
      </c>
      <c r="H80" s="191"/>
      <c r="I80" s="165">
        <v>0</v>
      </c>
      <c r="J80" s="166">
        <v>0</v>
      </c>
      <c r="K80" s="127" t="s">
        <v>157</v>
      </c>
    </row>
    <row r="81" spans="1:11" ht="24.75" customHeight="1" thickBot="1" x14ac:dyDescent="0.3">
      <c r="A81" s="157"/>
      <c r="B81" s="154"/>
      <c r="C81" s="168"/>
      <c r="D81" s="24" t="s">
        <v>211</v>
      </c>
      <c r="E81" s="177"/>
      <c r="F81" s="160"/>
      <c r="G81" s="192"/>
      <c r="H81" s="193"/>
      <c r="I81" s="165"/>
      <c r="J81" s="166"/>
      <c r="K81" s="129"/>
    </row>
    <row r="82" spans="1:11" ht="48.75" customHeight="1" thickBot="1" x14ac:dyDescent="0.3">
      <c r="A82" s="157"/>
      <c r="B82" s="154"/>
      <c r="C82" s="168"/>
      <c r="D82" s="24" t="s">
        <v>207</v>
      </c>
      <c r="E82" s="24" t="s">
        <v>212</v>
      </c>
      <c r="F82" s="160"/>
      <c r="G82" s="220">
        <v>0.1</v>
      </c>
      <c r="H82" s="221"/>
      <c r="I82" s="60">
        <v>0</v>
      </c>
      <c r="J82" s="49">
        <v>0</v>
      </c>
      <c r="K82" s="47" t="s">
        <v>157</v>
      </c>
    </row>
    <row r="83" spans="1:11" ht="51" customHeight="1" thickBot="1" x14ac:dyDescent="0.3">
      <c r="A83" s="157"/>
      <c r="B83" s="154"/>
      <c r="C83" s="169"/>
      <c r="D83" s="24" t="s">
        <v>213</v>
      </c>
      <c r="E83" s="24" t="s">
        <v>214</v>
      </c>
      <c r="F83" s="161"/>
      <c r="G83" s="222">
        <v>5</v>
      </c>
      <c r="H83" s="223"/>
      <c r="I83" s="59">
        <v>0</v>
      </c>
      <c r="J83" s="49">
        <v>0</v>
      </c>
      <c r="K83" s="47" t="s">
        <v>157</v>
      </c>
    </row>
    <row r="84" spans="1:11" ht="42" customHeight="1" thickBot="1" x14ac:dyDescent="0.3">
      <c r="A84" s="157"/>
      <c r="B84" s="154"/>
      <c r="C84" s="164" t="s">
        <v>215</v>
      </c>
      <c r="D84" s="23" t="s">
        <v>216</v>
      </c>
      <c r="E84" s="23" t="s">
        <v>217</v>
      </c>
      <c r="F84" s="153" t="s">
        <v>154</v>
      </c>
      <c r="G84" s="170">
        <v>2000</v>
      </c>
      <c r="H84" s="171"/>
      <c r="I84" s="165">
        <v>0</v>
      </c>
      <c r="J84" s="166">
        <v>0</v>
      </c>
      <c r="K84" s="127" t="s">
        <v>157</v>
      </c>
    </row>
    <row r="85" spans="1:11" ht="27" customHeight="1" thickBot="1" x14ac:dyDescent="0.3">
      <c r="A85" s="157"/>
      <c r="B85" s="154"/>
      <c r="C85" s="164"/>
      <c r="D85" s="23" t="s">
        <v>218</v>
      </c>
      <c r="E85" s="23"/>
      <c r="F85" s="154"/>
      <c r="G85" s="174"/>
      <c r="H85" s="175"/>
      <c r="I85" s="165"/>
      <c r="J85" s="166"/>
      <c r="K85" s="128"/>
    </row>
    <row r="86" spans="1:11" ht="54.75" customHeight="1" thickBot="1" x14ac:dyDescent="0.3">
      <c r="A86" s="157"/>
      <c r="B86" s="154"/>
      <c r="C86" s="164"/>
      <c r="D86" s="23" t="s">
        <v>219</v>
      </c>
      <c r="E86" s="23" t="s">
        <v>220</v>
      </c>
      <c r="F86" s="155"/>
      <c r="G86" s="222">
        <v>4</v>
      </c>
      <c r="H86" s="223"/>
      <c r="I86" s="59">
        <v>0</v>
      </c>
      <c r="J86" s="49">
        <v>0</v>
      </c>
      <c r="K86" s="47" t="s">
        <v>157</v>
      </c>
    </row>
    <row r="87" spans="1:11" ht="62.25" customHeight="1" thickBot="1" x14ac:dyDescent="0.3">
      <c r="A87" s="157"/>
      <c r="B87" s="154"/>
      <c r="C87" s="164" t="s">
        <v>221</v>
      </c>
      <c r="D87" s="23" t="s">
        <v>222</v>
      </c>
      <c r="E87" s="23" t="s">
        <v>223</v>
      </c>
      <c r="F87" s="153" t="s">
        <v>154</v>
      </c>
      <c r="G87" s="216">
        <v>15</v>
      </c>
      <c r="H87" s="217"/>
      <c r="I87" s="59">
        <v>0</v>
      </c>
      <c r="J87" s="49">
        <v>0</v>
      </c>
      <c r="K87" s="47" t="s">
        <v>157</v>
      </c>
    </row>
    <row r="88" spans="1:11" ht="68.25" customHeight="1" thickBot="1" x14ac:dyDescent="0.3">
      <c r="A88" s="157"/>
      <c r="B88" s="154"/>
      <c r="C88" s="164"/>
      <c r="D88" s="23" t="s">
        <v>224</v>
      </c>
      <c r="E88" s="23" t="s">
        <v>225</v>
      </c>
      <c r="F88" s="155"/>
      <c r="G88" s="216">
        <v>25</v>
      </c>
      <c r="H88" s="217"/>
      <c r="I88" s="59">
        <v>0</v>
      </c>
      <c r="J88" s="49">
        <v>0</v>
      </c>
      <c r="K88" s="47" t="s">
        <v>157</v>
      </c>
    </row>
    <row r="89" spans="1:11" ht="29.25" customHeight="1" thickBot="1" x14ac:dyDescent="0.3">
      <c r="A89" s="157"/>
      <c r="B89" s="154"/>
      <c r="C89" s="107" t="s">
        <v>226</v>
      </c>
      <c r="D89" s="23" t="s">
        <v>227</v>
      </c>
      <c r="E89" s="164" t="s">
        <v>228</v>
      </c>
      <c r="F89" s="153" t="s">
        <v>154</v>
      </c>
      <c r="G89" s="190">
        <v>5</v>
      </c>
      <c r="H89" s="191"/>
      <c r="I89" s="165">
        <v>0</v>
      </c>
      <c r="J89" s="166">
        <v>0</v>
      </c>
      <c r="K89" s="127" t="s">
        <v>157</v>
      </c>
    </row>
    <row r="90" spans="1:11" ht="60" customHeight="1" thickBot="1" x14ac:dyDescent="0.3">
      <c r="A90" s="158"/>
      <c r="B90" s="155"/>
      <c r="C90" s="108"/>
      <c r="D90" s="23" t="s">
        <v>229</v>
      </c>
      <c r="E90" s="164"/>
      <c r="F90" s="155"/>
      <c r="G90" s="192"/>
      <c r="H90" s="193"/>
      <c r="I90" s="165"/>
      <c r="J90" s="166"/>
      <c r="K90" s="129"/>
    </row>
    <row r="91" spans="1:11" x14ac:dyDescent="0.25">
      <c r="B91" s="8"/>
    </row>
    <row r="94" spans="1:11" x14ac:dyDescent="0.25">
      <c r="A94" s="10" t="s">
        <v>230</v>
      </c>
      <c r="B94" s="10"/>
      <c r="C94" s="38"/>
      <c r="D94" s="38"/>
      <c r="E94" s="39" t="s">
        <v>231</v>
      </c>
      <c r="F94" s="38"/>
    </row>
    <row r="95" spans="1:11" x14ac:dyDescent="0.25">
      <c r="A95" s="4" t="s">
        <v>232</v>
      </c>
      <c r="B95" s="4"/>
      <c r="C95" s="38"/>
      <c r="D95" s="38"/>
      <c r="E95" s="38" t="s">
        <v>33</v>
      </c>
      <c r="F95" s="38"/>
    </row>
    <row r="96" spans="1:11" x14ac:dyDescent="0.25">
      <c r="A96" s="4" t="s">
        <v>233</v>
      </c>
      <c r="B96" s="4"/>
      <c r="C96" s="38"/>
      <c r="D96" s="38"/>
      <c r="E96" s="38" t="s">
        <v>234</v>
      </c>
      <c r="F96" s="38"/>
    </row>
  </sheetData>
  <mergeCells count="178">
    <mergeCell ref="H14:H15"/>
    <mergeCell ref="J14:J15"/>
    <mergeCell ref="K14:K15"/>
    <mergeCell ref="I14:I15"/>
    <mergeCell ref="K80:K81"/>
    <mergeCell ref="K84:K85"/>
    <mergeCell ref="G73:H73"/>
    <mergeCell ref="G74:H74"/>
    <mergeCell ref="G70:H70"/>
    <mergeCell ref="K41:K42"/>
    <mergeCell ref="K47:K56"/>
    <mergeCell ref="K59:K64"/>
    <mergeCell ref="K43:K44"/>
    <mergeCell ref="K39:K40"/>
    <mergeCell ref="K34:K37"/>
    <mergeCell ref="K28:K30"/>
    <mergeCell ref="K31:K33"/>
    <mergeCell ref="G69:H69"/>
    <mergeCell ref="J34:J37"/>
    <mergeCell ref="K89:K90"/>
    <mergeCell ref="G82:H82"/>
    <mergeCell ref="G83:H83"/>
    <mergeCell ref="G84:H85"/>
    <mergeCell ref="G86:H86"/>
    <mergeCell ref="G87:H87"/>
    <mergeCell ref="G88:H88"/>
    <mergeCell ref="G78:H78"/>
    <mergeCell ref="G79:H79"/>
    <mergeCell ref="G80:H81"/>
    <mergeCell ref="E43:E44"/>
    <mergeCell ref="I43:I44"/>
    <mergeCell ref="J43:J44"/>
    <mergeCell ref="G17:G18"/>
    <mergeCell ref="H17:H18"/>
    <mergeCell ref="I17:I18"/>
    <mergeCell ref="G75:H75"/>
    <mergeCell ref="G76:H76"/>
    <mergeCell ref="G71:H71"/>
    <mergeCell ref="G72:H72"/>
    <mergeCell ref="J39:J40"/>
    <mergeCell ref="G41:H42"/>
    <mergeCell ref="G43:H44"/>
    <mergeCell ref="F39:F40"/>
    <mergeCell ref="J28:J30"/>
    <mergeCell ref="J31:J33"/>
    <mergeCell ref="E59:E64"/>
    <mergeCell ref="I59:I64"/>
    <mergeCell ref="J59:J64"/>
    <mergeCell ref="G59:H64"/>
    <mergeCell ref="G65:H65"/>
    <mergeCell ref="G66:H66"/>
    <mergeCell ref="G67:H67"/>
    <mergeCell ref="G68:H68"/>
    <mergeCell ref="E89:E90"/>
    <mergeCell ref="I89:I90"/>
    <mergeCell ref="J89:J90"/>
    <mergeCell ref="E41:E42"/>
    <mergeCell ref="I41:I42"/>
    <mergeCell ref="K45:K46"/>
    <mergeCell ref="E47:E56"/>
    <mergeCell ref="I47:I56"/>
    <mergeCell ref="J47:J56"/>
    <mergeCell ref="E45:E46"/>
    <mergeCell ref="I45:I46"/>
    <mergeCell ref="J45:J46"/>
    <mergeCell ref="G45:H46"/>
    <mergeCell ref="G57:H58"/>
    <mergeCell ref="K57:K58"/>
    <mergeCell ref="E57:E58"/>
    <mergeCell ref="I57:I58"/>
    <mergeCell ref="J57:J58"/>
    <mergeCell ref="G89:H90"/>
    <mergeCell ref="F70:F76"/>
    <mergeCell ref="F78:F83"/>
    <mergeCell ref="F84:F86"/>
    <mergeCell ref="F87:F88"/>
    <mergeCell ref="G77:H77"/>
    <mergeCell ref="F59:F69"/>
    <mergeCell ref="F89:F90"/>
    <mergeCell ref="J41:J42"/>
    <mergeCell ref="C84:C86"/>
    <mergeCell ref="I84:I85"/>
    <mergeCell ref="J84:J85"/>
    <mergeCell ref="C87:C88"/>
    <mergeCell ref="C78:C83"/>
    <mergeCell ref="G47:H56"/>
    <mergeCell ref="D51:D52"/>
    <mergeCell ref="D53:D54"/>
    <mergeCell ref="D55:D56"/>
    <mergeCell ref="D66:D67"/>
    <mergeCell ref="C70:C76"/>
    <mergeCell ref="E80:E81"/>
    <mergeCell ref="I80:I81"/>
    <mergeCell ref="J80:J81"/>
    <mergeCell ref="C47:C58"/>
    <mergeCell ref="D47:D48"/>
    <mergeCell ref="D49:D50"/>
    <mergeCell ref="D45:D46"/>
    <mergeCell ref="D57:D58"/>
    <mergeCell ref="F41:F46"/>
    <mergeCell ref="F47:F58"/>
    <mergeCell ref="C59:C69"/>
    <mergeCell ref="B28:B37"/>
    <mergeCell ref="C31:C33"/>
    <mergeCell ref="D31:D33"/>
    <mergeCell ref="C28:C30"/>
    <mergeCell ref="D28:D30"/>
    <mergeCell ref="A41:A90"/>
    <mergeCell ref="B41:B90"/>
    <mergeCell ref="C41:C46"/>
    <mergeCell ref="D41:D44"/>
    <mergeCell ref="C89:C90"/>
    <mergeCell ref="C39:C40"/>
    <mergeCell ref="D39:D40"/>
    <mergeCell ref="A5:A8"/>
    <mergeCell ref="D9:D21"/>
    <mergeCell ref="B5:B8"/>
    <mergeCell ref="A9:A37"/>
    <mergeCell ref="G39:H40"/>
    <mergeCell ref="A1:A2"/>
    <mergeCell ref="B1:I2"/>
    <mergeCell ref="A3:A4"/>
    <mergeCell ref="B3:B4"/>
    <mergeCell ref="C3:C4"/>
    <mergeCell ref="D3:D4"/>
    <mergeCell ref="E3:E4"/>
    <mergeCell ref="G3:G4"/>
    <mergeCell ref="H3:H4"/>
    <mergeCell ref="I3:I4"/>
    <mergeCell ref="C9:C10"/>
    <mergeCell ref="E9:E10"/>
    <mergeCell ref="G9:G10"/>
    <mergeCell ref="H9:H10"/>
    <mergeCell ref="I9:I10"/>
    <mergeCell ref="F3:F4"/>
    <mergeCell ref="A39:A40"/>
    <mergeCell ref="B39:B40"/>
    <mergeCell ref="E34:E37"/>
    <mergeCell ref="J3:J4"/>
    <mergeCell ref="K3:K4"/>
    <mergeCell ref="C11:C12"/>
    <mergeCell ref="C16:C17"/>
    <mergeCell ref="B23:B25"/>
    <mergeCell ref="C23:C25"/>
    <mergeCell ref="D23:D25"/>
    <mergeCell ref="K23:K24"/>
    <mergeCell ref="C13:C15"/>
    <mergeCell ref="B9:B21"/>
    <mergeCell ref="J9:J10"/>
    <mergeCell ref="K9:K10"/>
    <mergeCell ref="E17:E18"/>
    <mergeCell ref="J17:J18"/>
    <mergeCell ref="K17:K18"/>
    <mergeCell ref="E23:E24"/>
    <mergeCell ref="G23:G24"/>
    <mergeCell ref="H23:H24"/>
    <mergeCell ref="I23:I24"/>
    <mergeCell ref="J23:J24"/>
    <mergeCell ref="F23:F25"/>
    <mergeCell ref="F9:F21"/>
    <mergeCell ref="E14:E15"/>
    <mergeCell ref="G14:G15"/>
    <mergeCell ref="F28:F37"/>
    <mergeCell ref="E39:E40"/>
    <mergeCell ref="I39:I40"/>
    <mergeCell ref="C34:C37"/>
    <mergeCell ref="D34:D37"/>
    <mergeCell ref="G34:G37"/>
    <mergeCell ref="H34:H37"/>
    <mergeCell ref="I34:I37"/>
    <mergeCell ref="E28:E30"/>
    <mergeCell ref="G28:G30"/>
    <mergeCell ref="E31:E33"/>
    <mergeCell ref="G31:G33"/>
    <mergeCell ref="H28:H30"/>
    <mergeCell ref="H31:H33"/>
    <mergeCell ref="I28:I30"/>
    <mergeCell ref="I31:I33"/>
  </mergeCells>
  <printOptions horizontalCentered="1"/>
  <pageMargins left="0.11811023622047245" right="0.11811023622047245" top="0.19685039370078741" bottom="0.15748031496062992" header="0.31496062992125984" footer="0.31496062992125984"/>
  <pageSetup paperSize="5"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FC04-E29B-441A-9DA3-F84ED77227D8}">
  <dimension ref="A1:L96"/>
  <sheetViews>
    <sheetView topLeftCell="F26" zoomScale="80" zoomScaleNormal="80" workbookViewId="0">
      <selection activeCell="K28" sqref="K28:K37"/>
    </sheetView>
  </sheetViews>
  <sheetFormatPr baseColWidth="10" defaultColWidth="11.42578125"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41.28515625" style="16" customWidth="1"/>
  </cols>
  <sheetData>
    <row r="1" spans="1:12" ht="45" customHeight="1" thickBot="1" x14ac:dyDescent="0.3">
      <c r="A1" s="134"/>
      <c r="B1" s="135" t="s">
        <v>0</v>
      </c>
      <c r="C1" s="136"/>
      <c r="D1" s="136"/>
      <c r="E1" s="136"/>
      <c r="F1" s="136"/>
      <c r="G1" s="136"/>
      <c r="H1" s="136"/>
      <c r="I1" s="137"/>
      <c r="J1" s="3" t="s">
        <v>1</v>
      </c>
      <c r="K1" s="3" t="s">
        <v>2</v>
      </c>
    </row>
    <row r="2" spans="1:12" ht="45" customHeight="1" thickBot="1" x14ac:dyDescent="0.3">
      <c r="A2" s="134"/>
      <c r="B2" s="138"/>
      <c r="C2" s="139"/>
      <c r="D2" s="139"/>
      <c r="E2" s="139"/>
      <c r="F2" s="139"/>
      <c r="G2" s="139"/>
      <c r="H2" s="139"/>
      <c r="I2" s="140"/>
      <c r="J2" s="3" t="s">
        <v>3</v>
      </c>
      <c r="K2" s="3">
        <v>1</v>
      </c>
    </row>
    <row r="3" spans="1:12" ht="42.75" customHeight="1" thickBot="1" x14ac:dyDescent="0.3">
      <c r="A3" s="141" t="s">
        <v>4</v>
      </c>
      <c r="B3" s="141" t="s">
        <v>5</v>
      </c>
      <c r="C3" s="96" t="s">
        <v>6</v>
      </c>
      <c r="D3" s="96" t="s">
        <v>7</v>
      </c>
      <c r="E3" s="96" t="s">
        <v>8</v>
      </c>
      <c r="F3" s="150" t="s">
        <v>9</v>
      </c>
      <c r="G3" s="141" t="s">
        <v>10</v>
      </c>
      <c r="H3" s="96" t="s">
        <v>11</v>
      </c>
      <c r="I3" s="96" t="s">
        <v>235</v>
      </c>
      <c r="J3" s="96" t="s">
        <v>13</v>
      </c>
      <c r="K3" s="96" t="s">
        <v>14</v>
      </c>
    </row>
    <row r="4" spans="1:12" ht="17.25" customHeight="1" thickBot="1" x14ac:dyDescent="0.3">
      <c r="A4" s="141"/>
      <c r="B4" s="141"/>
      <c r="C4" s="96"/>
      <c r="D4" s="96"/>
      <c r="E4" s="96"/>
      <c r="F4" s="151"/>
      <c r="G4" s="141"/>
      <c r="H4" s="96"/>
      <c r="I4" s="96"/>
      <c r="J4" s="96"/>
      <c r="K4" s="96"/>
    </row>
    <row r="5" spans="1:12" ht="58.5" customHeight="1" thickBot="1" x14ac:dyDescent="0.3">
      <c r="A5" s="93" t="s">
        <v>15</v>
      </c>
      <c r="B5" s="127" t="s">
        <v>16</v>
      </c>
      <c r="C5" s="55" t="s">
        <v>17</v>
      </c>
      <c r="D5" s="22" t="s">
        <v>18</v>
      </c>
      <c r="E5" s="26" t="s">
        <v>19</v>
      </c>
      <c r="F5" s="35" t="s">
        <v>20</v>
      </c>
      <c r="G5" s="13" t="s">
        <v>21</v>
      </c>
      <c r="H5" s="27">
        <v>1</v>
      </c>
      <c r="I5" s="61">
        <v>0.66</v>
      </c>
      <c r="J5" s="50" t="s">
        <v>22</v>
      </c>
      <c r="K5" s="42" t="s">
        <v>23</v>
      </c>
    </row>
    <row r="6" spans="1:12" ht="88.5" customHeight="1" thickBot="1" x14ac:dyDescent="0.3">
      <c r="A6" s="94"/>
      <c r="B6" s="128"/>
      <c r="C6" s="19" t="s">
        <v>24</v>
      </c>
      <c r="D6" s="22" t="s">
        <v>25</v>
      </c>
      <c r="E6" s="26" t="s">
        <v>26</v>
      </c>
      <c r="F6" s="36" t="s">
        <v>20</v>
      </c>
      <c r="G6" s="17" t="s">
        <v>27</v>
      </c>
      <c r="H6" s="27">
        <v>1</v>
      </c>
      <c r="I6" s="62" t="s">
        <v>28</v>
      </c>
      <c r="J6" s="50" t="s">
        <v>236</v>
      </c>
      <c r="K6" s="69" t="s">
        <v>237</v>
      </c>
    </row>
    <row r="7" spans="1:12" ht="88.5" customHeight="1" thickBot="1" x14ac:dyDescent="0.3">
      <c r="A7" s="94"/>
      <c r="B7" s="128"/>
      <c r="C7" s="25" t="s">
        <v>30</v>
      </c>
      <c r="D7" s="25" t="s">
        <v>31</v>
      </c>
      <c r="E7" s="26" t="s">
        <v>32</v>
      </c>
      <c r="F7" s="36" t="s">
        <v>33</v>
      </c>
      <c r="G7" s="14" t="s">
        <v>34</v>
      </c>
      <c r="H7" s="27">
        <v>1</v>
      </c>
      <c r="I7" s="44">
        <v>0.42</v>
      </c>
      <c r="J7" s="50" t="s">
        <v>238</v>
      </c>
      <c r="K7" s="42" t="s">
        <v>239</v>
      </c>
    </row>
    <row r="8" spans="1:12" ht="58.5" customHeight="1" thickBot="1" x14ac:dyDescent="0.3">
      <c r="A8" s="95"/>
      <c r="B8" s="129"/>
      <c r="C8" s="25" t="s">
        <v>37</v>
      </c>
      <c r="D8" s="25" t="s">
        <v>38</v>
      </c>
      <c r="E8" s="26" t="s">
        <v>39</v>
      </c>
      <c r="F8" s="36" t="s">
        <v>40</v>
      </c>
      <c r="G8" s="17" t="s">
        <v>41</v>
      </c>
      <c r="H8" s="27">
        <v>1</v>
      </c>
      <c r="I8" s="61">
        <v>0.32</v>
      </c>
      <c r="J8" s="50" t="s">
        <v>240</v>
      </c>
      <c r="K8" s="42" t="s">
        <v>239</v>
      </c>
    </row>
    <row r="9" spans="1:12" ht="42.75" customHeight="1" x14ac:dyDescent="0.25">
      <c r="A9" s="93" t="s">
        <v>44</v>
      </c>
      <c r="B9" s="93" t="s">
        <v>45</v>
      </c>
      <c r="C9" s="93" t="s">
        <v>46</v>
      </c>
      <c r="D9" s="94" t="s">
        <v>47</v>
      </c>
      <c r="E9" s="142" t="s">
        <v>48</v>
      </c>
      <c r="F9" s="124" t="s">
        <v>49</v>
      </c>
      <c r="G9" s="144" t="s">
        <v>50</v>
      </c>
      <c r="H9" s="146">
        <v>0.1</v>
      </c>
      <c r="I9" s="148">
        <v>5.8999999999999997E-2</v>
      </c>
      <c r="J9" s="109" t="s">
        <v>241</v>
      </c>
      <c r="K9" s="107" t="s">
        <v>242</v>
      </c>
    </row>
    <row r="10" spans="1:12" ht="107.25" customHeight="1" thickBot="1" x14ac:dyDescent="0.3">
      <c r="A10" s="94"/>
      <c r="B10" s="94"/>
      <c r="C10" s="95"/>
      <c r="D10" s="94"/>
      <c r="E10" s="143"/>
      <c r="F10" s="125"/>
      <c r="G10" s="145"/>
      <c r="H10" s="147"/>
      <c r="I10" s="149"/>
      <c r="J10" s="110"/>
      <c r="K10" s="108"/>
      <c r="L10" s="70">
        <f>3/51</f>
        <v>5.8823529411764705E-2</v>
      </c>
    </row>
    <row r="11" spans="1:12" ht="111.75" hidden="1" customHeight="1" thickBot="1" x14ac:dyDescent="0.3">
      <c r="A11" s="94"/>
      <c r="B11" s="94"/>
      <c r="C11" s="93" t="s">
        <v>53</v>
      </c>
      <c r="D11" s="94"/>
      <c r="E11" s="18" t="s">
        <v>54</v>
      </c>
      <c r="F11" s="125"/>
      <c r="G11" s="32" t="s">
        <v>55</v>
      </c>
      <c r="H11" s="63">
        <v>1</v>
      </c>
      <c r="I11" s="45">
        <v>0.5</v>
      </c>
      <c r="J11" s="51"/>
      <c r="K11" s="6"/>
    </row>
    <row r="12" spans="1:12" ht="88.5" customHeight="1" thickBot="1" x14ac:dyDescent="0.3">
      <c r="A12" s="94"/>
      <c r="B12" s="94"/>
      <c r="C12" s="95"/>
      <c r="D12" s="94"/>
      <c r="E12" s="18" t="s">
        <v>58</v>
      </c>
      <c r="F12" s="125"/>
      <c r="G12" s="32" t="s">
        <v>59</v>
      </c>
      <c r="H12" s="63">
        <v>1</v>
      </c>
      <c r="I12" s="45">
        <v>0.4</v>
      </c>
      <c r="J12" s="51" t="s">
        <v>243</v>
      </c>
      <c r="K12" s="43" t="s">
        <v>244</v>
      </c>
    </row>
    <row r="13" spans="1:12" ht="135" customHeight="1" thickBot="1" x14ac:dyDescent="0.3">
      <c r="A13" s="94"/>
      <c r="B13" s="94"/>
      <c r="C13" s="93" t="s">
        <v>60</v>
      </c>
      <c r="D13" s="94"/>
      <c r="E13" s="18" t="s">
        <v>61</v>
      </c>
      <c r="F13" s="125"/>
      <c r="G13" s="32" t="s">
        <v>62</v>
      </c>
      <c r="H13" s="63">
        <v>1</v>
      </c>
      <c r="I13" s="45">
        <v>0.5</v>
      </c>
      <c r="J13" s="51" t="s">
        <v>245</v>
      </c>
      <c r="K13" s="43" t="s">
        <v>246</v>
      </c>
    </row>
    <row r="14" spans="1:12" ht="93" hidden="1" customHeight="1" x14ac:dyDescent="0.25">
      <c r="A14" s="94"/>
      <c r="B14" s="94"/>
      <c r="C14" s="94"/>
      <c r="D14" s="94"/>
      <c r="E14" s="100" t="s">
        <v>65</v>
      </c>
      <c r="F14" s="125"/>
      <c r="G14" s="93" t="s">
        <v>66</v>
      </c>
      <c r="H14" s="146">
        <v>1</v>
      </c>
      <c r="I14" s="230"/>
      <c r="J14" s="226"/>
      <c r="K14" s="228"/>
    </row>
    <row r="15" spans="1:12" ht="58.5" hidden="1" customHeight="1" thickBot="1" x14ac:dyDescent="0.3">
      <c r="A15" s="94"/>
      <c r="B15" s="94"/>
      <c r="C15" s="95"/>
      <c r="D15" s="94"/>
      <c r="E15" s="102"/>
      <c r="F15" s="125"/>
      <c r="G15" s="95"/>
      <c r="H15" s="147"/>
      <c r="I15" s="231"/>
      <c r="J15" s="227"/>
      <c r="K15" s="229"/>
    </row>
    <row r="16" spans="1:12" ht="90" customHeight="1" thickBot="1" x14ac:dyDescent="0.3">
      <c r="A16" s="94"/>
      <c r="B16" s="94"/>
      <c r="C16" s="71" t="s">
        <v>68</v>
      </c>
      <c r="D16" s="94"/>
      <c r="E16" s="29" t="s">
        <v>69</v>
      </c>
      <c r="F16" s="125"/>
      <c r="G16" s="32" t="s">
        <v>70</v>
      </c>
      <c r="H16" s="63">
        <v>1</v>
      </c>
      <c r="I16" s="45">
        <v>0.45</v>
      </c>
      <c r="J16" s="51" t="s">
        <v>247</v>
      </c>
      <c r="K16" s="42" t="s">
        <v>248</v>
      </c>
    </row>
    <row r="17" spans="1:12" ht="85.5" customHeight="1" x14ac:dyDescent="0.25">
      <c r="A17" s="94"/>
      <c r="B17" s="94"/>
      <c r="C17" s="93" t="s">
        <v>77</v>
      </c>
      <c r="D17" s="94"/>
      <c r="E17" s="111" t="s">
        <v>73</v>
      </c>
      <c r="F17" s="125"/>
      <c r="G17" s="144" t="s">
        <v>74</v>
      </c>
      <c r="H17" s="198">
        <v>1</v>
      </c>
      <c r="I17" s="103">
        <v>0.51</v>
      </c>
      <c r="J17" s="113" t="s">
        <v>249</v>
      </c>
      <c r="K17" s="107" t="s">
        <v>250</v>
      </c>
    </row>
    <row r="18" spans="1:12" ht="29.25" customHeight="1" thickBot="1" x14ac:dyDescent="0.3">
      <c r="A18" s="94"/>
      <c r="B18" s="94"/>
      <c r="C18" s="95"/>
      <c r="D18" s="94"/>
      <c r="E18" s="112"/>
      <c r="F18" s="125"/>
      <c r="G18" s="145"/>
      <c r="H18" s="199"/>
      <c r="I18" s="105"/>
      <c r="J18" s="114"/>
      <c r="K18" s="108"/>
    </row>
    <row r="19" spans="1:12" ht="88.5" customHeight="1" thickBot="1" x14ac:dyDescent="0.3">
      <c r="A19" s="94"/>
      <c r="B19" s="94"/>
      <c r="C19" s="28" t="s">
        <v>78</v>
      </c>
      <c r="D19" s="94"/>
      <c r="E19" s="29" t="s">
        <v>79</v>
      </c>
      <c r="F19" s="125"/>
      <c r="G19" s="32" t="s">
        <v>80</v>
      </c>
      <c r="H19" s="63">
        <v>1</v>
      </c>
      <c r="I19" s="45">
        <v>0.94</v>
      </c>
      <c r="J19" s="51" t="s">
        <v>251</v>
      </c>
      <c r="K19" s="43" t="s">
        <v>252</v>
      </c>
      <c r="L19">
        <f>48/51</f>
        <v>0.94117647058823528</v>
      </c>
    </row>
    <row r="20" spans="1:12" ht="77.25" customHeight="1" thickBot="1" x14ac:dyDescent="0.3">
      <c r="A20" s="94"/>
      <c r="B20" s="94"/>
      <c r="C20" s="25" t="s">
        <v>82</v>
      </c>
      <c r="D20" s="94"/>
      <c r="E20" s="30" t="s">
        <v>83</v>
      </c>
      <c r="F20" s="125"/>
      <c r="G20" s="32" t="s">
        <v>84</v>
      </c>
      <c r="H20" s="63">
        <v>1</v>
      </c>
      <c r="I20" s="64">
        <v>0.5</v>
      </c>
      <c r="J20" s="51" t="s">
        <v>253</v>
      </c>
      <c r="K20" s="43" t="s">
        <v>254</v>
      </c>
    </row>
    <row r="21" spans="1:12" ht="97.5" customHeight="1" thickBot="1" x14ac:dyDescent="0.3">
      <c r="A21" s="94"/>
      <c r="B21" s="95"/>
      <c r="C21" s="25" t="s">
        <v>87</v>
      </c>
      <c r="D21" s="95"/>
      <c r="E21" s="30" t="s">
        <v>88</v>
      </c>
      <c r="F21" s="126"/>
      <c r="G21" s="32" t="s">
        <v>89</v>
      </c>
      <c r="H21" s="63">
        <v>1</v>
      </c>
      <c r="I21" s="64">
        <v>0.5</v>
      </c>
      <c r="J21" s="51" t="s">
        <v>255</v>
      </c>
      <c r="K21" s="43" t="s">
        <v>254</v>
      </c>
    </row>
    <row r="22" spans="1:12" ht="76.5" customHeight="1" thickBot="1" x14ac:dyDescent="0.3">
      <c r="A22" s="94"/>
      <c r="B22" s="25" t="s">
        <v>91</v>
      </c>
      <c r="C22" s="25" t="s">
        <v>92</v>
      </c>
      <c r="D22" s="25" t="s">
        <v>18</v>
      </c>
      <c r="E22" s="1" t="s">
        <v>93</v>
      </c>
      <c r="F22" s="25" t="s">
        <v>94</v>
      </c>
      <c r="G22" s="25" t="s">
        <v>95</v>
      </c>
      <c r="H22" s="65">
        <v>1</v>
      </c>
      <c r="I22" s="64">
        <v>0.59</v>
      </c>
      <c r="J22" s="51" t="s">
        <v>256</v>
      </c>
      <c r="K22" s="46" t="s">
        <v>257</v>
      </c>
    </row>
    <row r="23" spans="1:12" ht="36" customHeight="1" thickBot="1" x14ac:dyDescent="0.3">
      <c r="A23" s="94"/>
      <c r="B23" s="106" t="s">
        <v>98</v>
      </c>
      <c r="C23" s="106" t="s">
        <v>99</v>
      </c>
      <c r="D23" s="106" t="s">
        <v>100</v>
      </c>
      <c r="E23" s="115" t="s">
        <v>101</v>
      </c>
      <c r="F23" s="121" t="s">
        <v>102</v>
      </c>
      <c r="G23" s="117" t="s">
        <v>103</v>
      </c>
      <c r="H23" s="119">
        <v>1</v>
      </c>
      <c r="I23" s="103">
        <v>0.5</v>
      </c>
      <c r="J23" s="113" t="s">
        <v>258</v>
      </c>
      <c r="K23" s="107" t="s">
        <v>259</v>
      </c>
    </row>
    <row r="24" spans="1:12" ht="36" customHeight="1" thickBot="1" x14ac:dyDescent="0.3">
      <c r="A24" s="94"/>
      <c r="B24" s="106"/>
      <c r="C24" s="106"/>
      <c r="D24" s="106"/>
      <c r="E24" s="116"/>
      <c r="F24" s="122"/>
      <c r="G24" s="118"/>
      <c r="H24" s="120"/>
      <c r="I24" s="105"/>
      <c r="J24" s="114"/>
      <c r="K24" s="108"/>
    </row>
    <row r="25" spans="1:12" ht="39" customHeight="1" thickBot="1" x14ac:dyDescent="0.3">
      <c r="A25" s="94"/>
      <c r="B25" s="106"/>
      <c r="C25" s="106"/>
      <c r="D25" s="106"/>
      <c r="E25" s="37" t="s">
        <v>106</v>
      </c>
      <c r="F25" s="123"/>
      <c r="G25" s="11" t="s">
        <v>107</v>
      </c>
      <c r="H25" s="63">
        <v>1</v>
      </c>
      <c r="I25" s="64">
        <v>0.5</v>
      </c>
      <c r="J25" s="48" t="s">
        <v>260</v>
      </c>
      <c r="K25" s="6" t="s">
        <v>259</v>
      </c>
    </row>
    <row r="26" spans="1:12" ht="51" customHeight="1" thickBot="1" x14ac:dyDescent="0.3">
      <c r="A26" s="94"/>
      <c r="B26" s="28" t="s">
        <v>109</v>
      </c>
      <c r="C26" s="28" t="s">
        <v>110</v>
      </c>
      <c r="D26" s="28" t="s">
        <v>31</v>
      </c>
      <c r="E26" s="31" t="s">
        <v>111</v>
      </c>
      <c r="F26" s="15" t="s">
        <v>112</v>
      </c>
      <c r="G26" s="15" t="s">
        <v>113</v>
      </c>
      <c r="H26" s="66">
        <v>1</v>
      </c>
      <c r="I26" s="64">
        <v>0.4</v>
      </c>
      <c r="J26" s="48" t="s">
        <v>261</v>
      </c>
      <c r="K26" s="6" t="s">
        <v>262</v>
      </c>
    </row>
    <row r="27" spans="1:12" ht="60.75" customHeight="1" thickBot="1" x14ac:dyDescent="0.3">
      <c r="A27" s="94"/>
      <c r="B27" s="28" t="s">
        <v>115</v>
      </c>
      <c r="C27" s="28" t="s">
        <v>116</v>
      </c>
      <c r="D27" s="28" t="s">
        <v>31</v>
      </c>
      <c r="E27" s="31" t="s">
        <v>117</v>
      </c>
      <c r="F27" s="15" t="s">
        <v>118</v>
      </c>
      <c r="G27" s="15" t="s">
        <v>119</v>
      </c>
      <c r="H27" s="66">
        <v>1</v>
      </c>
      <c r="I27" s="45">
        <v>0</v>
      </c>
      <c r="J27" s="51" t="s">
        <v>263</v>
      </c>
      <c r="K27" s="6"/>
    </row>
    <row r="28" spans="1:12" ht="20.25" customHeight="1" x14ac:dyDescent="0.25">
      <c r="A28" s="94"/>
      <c r="B28" s="97" t="s">
        <v>121</v>
      </c>
      <c r="C28" s="97" t="s">
        <v>122</v>
      </c>
      <c r="D28" s="97" t="s">
        <v>31</v>
      </c>
      <c r="E28" s="100" t="s">
        <v>123</v>
      </c>
      <c r="F28" s="93" t="s">
        <v>124</v>
      </c>
      <c r="G28" s="121" t="s">
        <v>125</v>
      </c>
      <c r="H28" s="119">
        <v>1</v>
      </c>
      <c r="I28" s="119">
        <v>0.6</v>
      </c>
      <c r="J28" s="121" t="s">
        <v>264</v>
      </c>
      <c r="K28" s="121" t="s">
        <v>265</v>
      </c>
    </row>
    <row r="29" spans="1:12" ht="15.75" thickBot="1" x14ac:dyDescent="0.3">
      <c r="A29" s="94"/>
      <c r="B29" s="97"/>
      <c r="C29" s="97"/>
      <c r="D29" s="97"/>
      <c r="E29" s="101"/>
      <c r="F29" s="94"/>
      <c r="G29" s="122"/>
      <c r="H29" s="264"/>
      <c r="I29" s="264"/>
      <c r="J29" s="122"/>
      <c r="K29" s="122"/>
    </row>
    <row r="30" spans="1:12" ht="66.75" customHeight="1" thickBot="1" x14ac:dyDescent="0.3">
      <c r="A30" s="94"/>
      <c r="B30" s="97"/>
      <c r="C30" s="97"/>
      <c r="D30" s="97"/>
      <c r="E30" s="102"/>
      <c r="F30" s="94"/>
      <c r="G30" s="123"/>
      <c r="H30" s="120"/>
      <c r="I30" s="120"/>
      <c r="J30" s="122"/>
      <c r="K30" s="123"/>
    </row>
    <row r="31" spans="1:12" ht="96" customHeight="1" thickBot="1" x14ac:dyDescent="0.3">
      <c r="A31" s="94"/>
      <c r="B31" s="97"/>
      <c r="C31" s="97" t="s">
        <v>128</v>
      </c>
      <c r="D31" s="97" t="s">
        <v>31</v>
      </c>
      <c r="E31" s="100" t="s">
        <v>129</v>
      </c>
      <c r="F31" s="94"/>
      <c r="G31" s="121" t="s">
        <v>130</v>
      </c>
      <c r="H31" s="119">
        <v>1</v>
      </c>
      <c r="I31" s="265">
        <v>0.8</v>
      </c>
      <c r="J31" s="121" t="s">
        <v>266</v>
      </c>
      <c r="K31" s="117" t="s">
        <v>267</v>
      </c>
    </row>
    <row r="32" spans="1:12" ht="29.25" customHeight="1" thickBot="1" x14ac:dyDescent="0.3">
      <c r="A32" s="94"/>
      <c r="B32" s="97"/>
      <c r="C32" s="97"/>
      <c r="D32" s="97"/>
      <c r="E32" s="101"/>
      <c r="F32" s="94"/>
      <c r="G32" s="122"/>
      <c r="H32" s="264"/>
      <c r="I32" s="266"/>
      <c r="J32" s="122"/>
      <c r="K32" s="259"/>
    </row>
    <row r="33" spans="1:11" ht="90" hidden="1" customHeight="1" thickBot="1" x14ac:dyDescent="0.3">
      <c r="A33" s="94"/>
      <c r="B33" s="97"/>
      <c r="C33" s="97"/>
      <c r="D33" s="97"/>
      <c r="E33" s="102"/>
      <c r="F33" s="94"/>
      <c r="G33" s="123"/>
      <c r="H33" s="120"/>
      <c r="I33" s="267"/>
      <c r="J33" s="268"/>
      <c r="K33" s="118"/>
    </row>
    <row r="34" spans="1:11" ht="47.25" customHeight="1" thickBot="1" x14ac:dyDescent="0.3">
      <c r="A34" s="94"/>
      <c r="B34" s="97"/>
      <c r="C34" s="97" t="s">
        <v>131</v>
      </c>
      <c r="D34" s="97" t="s">
        <v>31</v>
      </c>
      <c r="E34" s="152" t="s">
        <v>132</v>
      </c>
      <c r="F34" s="94"/>
      <c r="G34" s="121" t="s">
        <v>133</v>
      </c>
      <c r="H34" s="260">
        <v>1</v>
      </c>
      <c r="I34" s="262">
        <v>0.8</v>
      </c>
      <c r="J34" s="263" t="s">
        <v>266</v>
      </c>
      <c r="K34" s="117" t="s">
        <v>267</v>
      </c>
    </row>
    <row r="35" spans="1:11" ht="48.75" customHeight="1" thickBot="1" x14ac:dyDescent="0.3">
      <c r="A35" s="94"/>
      <c r="B35" s="97"/>
      <c r="C35" s="97"/>
      <c r="D35" s="97"/>
      <c r="E35" s="152"/>
      <c r="F35" s="94"/>
      <c r="G35" s="122"/>
      <c r="H35" s="261"/>
      <c r="I35" s="262"/>
      <c r="J35" s="122"/>
      <c r="K35" s="259"/>
    </row>
    <row r="36" spans="1:11" ht="48.75" customHeight="1" thickBot="1" x14ac:dyDescent="0.3">
      <c r="A36" s="94"/>
      <c r="B36" s="97"/>
      <c r="C36" s="97"/>
      <c r="D36" s="97"/>
      <c r="E36" s="152"/>
      <c r="F36" s="94"/>
      <c r="G36" s="122"/>
      <c r="H36" s="261"/>
      <c r="I36" s="262"/>
      <c r="J36" s="122"/>
      <c r="K36" s="259"/>
    </row>
    <row r="37" spans="1:11" ht="8.25" customHeight="1" thickBot="1" x14ac:dyDescent="0.3">
      <c r="A37" s="95"/>
      <c r="B37" s="97"/>
      <c r="C37" s="97"/>
      <c r="D37" s="97"/>
      <c r="E37" s="152"/>
      <c r="F37" s="95"/>
      <c r="G37" s="123"/>
      <c r="H37" s="261"/>
      <c r="I37" s="262"/>
      <c r="J37" s="123"/>
      <c r="K37" s="118"/>
    </row>
    <row r="38" spans="1:11" ht="48.75" customHeight="1" thickBot="1" x14ac:dyDescent="0.3">
      <c r="A38" s="12" t="s">
        <v>134</v>
      </c>
      <c r="B38" s="28" t="s">
        <v>135</v>
      </c>
      <c r="C38" s="28" t="s">
        <v>136</v>
      </c>
      <c r="D38" s="28" t="s">
        <v>100</v>
      </c>
      <c r="E38" s="31" t="s">
        <v>137</v>
      </c>
      <c r="F38" s="15" t="s">
        <v>138</v>
      </c>
      <c r="G38" s="67" t="s">
        <v>139</v>
      </c>
      <c r="H38" s="68">
        <v>1</v>
      </c>
      <c r="I38" s="64">
        <v>0.65</v>
      </c>
      <c r="J38" s="48" t="s">
        <v>268</v>
      </c>
      <c r="K38" s="40" t="s">
        <v>269</v>
      </c>
    </row>
    <row r="39" spans="1:11" ht="23.25" customHeight="1" thickBot="1" x14ac:dyDescent="0.3">
      <c r="A39" s="141" t="s">
        <v>4</v>
      </c>
      <c r="B39" s="150" t="s">
        <v>142</v>
      </c>
      <c r="C39" s="96" t="s">
        <v>143</v>
      </c>
      <c r="D39" s="96" t="s">
        <v>144</v>
      </c>
      <c r="E39" s="96" t="s">
        <v>145</v>
      </c>
      <c r="F39" s="150" t="s">
        <v>9</v>
      </c>
      <c r="G39" s="130" t="s">
        <v>146</v>
      </c>
      <c r="H39" s="131"/>
      <c r="I39" s="96" t="s">
        <v>270</v>
      </c>
      <c r="J39" s="96" t="s">
        <v>148</v>
      </c>
      <c r="K39" s="96" t="s">
        <v>14</v>
      </c>
    </row>
    <row r="40" spans="1:11" ht="49.5" customHeight="1" thickBot="1" x14ac:dyDescent="0.3">
      <c r="A40" s="141"/>
      <c r="B40" s="151"/>
      <c r="C40" s="96"/>
      <c r="D40" s="96"/>
      <c r="E40" s="96"/>
      <c r="F40" s="151"/>
      <c r="G40" s="132"/>
      <c r="H40" s="133"/>
      <c r="I40" s="96"/>
      <c r="J40" s="96"/>
      <c r="K40" s="96"/>
    </row>
    <row r="41" spans="1:11" s="2" customFormat="1" ht="36" customHeight="1" x14ac:dyDescent="0.2">
      <c r="A41" s="156" t="s">
        <v>149</v>
      </c>
      <c r="B41" s="153" t="s">
        <v>150</v>
      </c>
      <c r="C41" s="153" t="s">
        <v>151</v>
      </c>
      <c r="D41" s="153" t="s">
        <v>152</v>
      </c>
      <c r="E41" s="153" t="s">
        <v>153</v>
      </c>
      <c r="F41" s="153" t="s">
        <v>154</v>
      </c>
      <c r="G41" s="186">
        <v>25</v>
      </c>
      <c r="H41" s="187"/>
      <c r="I41" s="179">
        <v>0</v>
      </c>
      <c r="J41" s="162">
        <v>0</v>
      </c>
      <c r="K41" s="127" t="s">
        <v>155</v>
      </c>
    </row>
    <row r="42" spans="1:11" s="2" customFormat="1" ht="18" customHeight="1" thickBot="1" x14ac:dyDescent="0.25">
      <c r="A42" s="157"/>
      <c r="B42" s="154"/>
      <c r="C42" s="154"/>
      <c r="D42" s="154"/>
      <c r="E42" s="155"/>
      <c r="F42" s="154"/>
      <c r="G42" s="188"/>
      <c r="H42" s="189"/>
      <c r="I42" s="163"/>
      <c r="J42" s="163"/>
      <c r="K42" s="129"/>
    </row>
    <row r="43" spans="1:11" s="2" customFormat="1" ht="25.5" customHeight="1" x14ac:dyDescent="0.2">
      <c r="A43" s="157"/>
      <c r="B43" s="154"/>
      <c r="C43" s="154"/>
      <c r="D43" s="154"/>
      <c r="E43" s="153" t="s">
        <v>156</v>
      </c>
      <c r="F43" s="154"/>
      <c r="G43" s="255">
        <v>5000</v>
      </c>
      <c r="H43" s="256"/>
      <c r="I43" s="196">
        <v>1405</v>
      </c>
      <c r="J43" s="162">
        <f>+I43/G43</f>
        <v>0.28100000000000003</v>
      </c>
      <c r="K43" s="127" t="s">
        <v>157</v>
      </c>
    </row>
    <row r="44" spans="1:11" s="2" customFormat="1" ht="18" customHeight="1" thickBot="1" x14ac:dyDescent="0.25">
      <c r="A44" s="157"/>
      <c r="B44" s="154"/>
      <c r="C44" s="154"/>
      <c r="D44" s="155"/>
      <c r="E44" s="155"/>
      <c r="F44" s="154"/>
      <c r="G44" s="257"/>
      <c r="H44" s="258"/>
      <c r="I44" s="197"/>
      <c r="J44" s="163"/>
      <c r="K44" s="129"/>
    </row>
    <row r="45" spans="1:11" ht="35.25" customHeight="1" x14ac:dyDescent="0.25">
      <c r="A45" s="157"/>
      <c r="B45" s="154"/>
      <c r="C45" s="154"/>
      <c r="D45" s="153" t="s">
        <v>158</v>
      </c>
      <c r="E45" s="153" t="s">
        <v>159</v>
      </c>
      <c r="F45" s="154"/>
      <c r="G45" s="186">
        <v>120</v>
      </c>
      <c r="H45" s="187"/>
      <c r="I45" s="179">
        <v>0</v>
      </c>
      <c r="J45" s="162">
        <v>0</v>
      </c>
      <c r="K45" s="127" t="s">
        <v>155</v>
      </c>
    </row>
    <row r="46" spans="1:11" ht="36" customHeight="1" thickBot="1" x14ac:dyDescent="0.3">
      <c r="A46" s="157"/>
      <c r="B46" s="154"/>
      <c r="C46" s="155"/>
      <c r="D46" s="154"/>
      <c r="E46" s="154"/>
      <c r="F46" s="155"/>
      <c r="G46" s="188"/>
      <c r="H46" s="189"/>
      <c r="I46" s="163"/>
      <c r="J46" s="163"/>
      <c r="K46" s="129"/>
    </row>
    <row r="47" spans="1:11" ht="36" customHeight="1" x14ac:dyDescent="0.25">
      <c r="A47" s="157"/>
      <c r="B47" s="154"/>
      <c r="C47" s="153" t="s">
        <v>160</v>
      </c>
      <c r="D47" s="153" t="s">
        <v>161</v>
      </c>
      <c r="E47" s="153" t="s">
        <v>162</v>
      </c>
      <c r="F47" s="153" t="s">
        <v>154</v>
      </c>
      <c r="G47" s="243">
        <v>3500</v>
      </c>
      <c r="H47" s="244"/>
      <c r="I47" s="156">
        <v>415</v>
      </c>
      <c r="J47" s="162">
        <f>+I47/G47</f>
        <v>0.11857142857142858</v>
      </c>
      <c r="K47" s="127" t="s">
        <v>157</v>
      </c>
    </row>
    <row r="48" spans="1:11" ht="18.75" customHeight="1" thickBot="1" x14ac:dyDescent="0.3">
      <c r="A48" s="157"/>
      <c r="B48" s="154"/>
      <c r="C48" s="154"/>
      <c r="D48" s="155"/>
      <c r="E48" s="154"/>
      <c r="F48" s="154"/>
      <c r="G48" s="253"/>
      <c r="H48" s="254"/>
      <c r="I48" s="157"/>
      <c r="J48" s="180"/>
      <c r="K48" s="128"/>
    </row>
    <row r="49" spans="1:11" ht="36" customHeight="1" thickBot="1" x14ac:dyDescent="0.3">
      <c r="A49" s="157"/>
      <c r="B49" s="154"/>
      <c r="C49" s="154"/>
      <c r="D49" s="178" t="s">
        <v>163</v>
      </c>
      <c r="E49" s="154"/>
      <c r="F49" s="154"/>
      <c r="G49" s="253"/>
      <c r="H49" s="254"/>
      <c r="I49" s="157"/>
      <c r="J49" s="180"/>
      <c r="K49" s="128"/>
    </row>
    <row r="50" spans="1:11" ht="9.75" customHeight="1" thickBot="1" x14ac:dyDescent="0.3">
      <c r="A50" s="157"/>
      <c r="B50" s="154"/>
      <c r="C50" s="154"/>
      <c r="D50" s="178"/>
      <c r="E50" s="154"/>
      <c r="F50" s="154"/>
      <c r="G50" s="253"/>
      <c r="H50" s="254"/>
      <c r="I50" s="157"/>
      <c r="J50" s="180"/>
      <c r="K50" s="128"/>
    </row>
    <row r="51" spans="1:11" ht="23.25" customHeight="1" x14ac:dyDescent="0.25">
      <c r="A51" s="157"/>
      <c r="B51" s="154"/>
      <c r="C51" s="154"/>
      <c r="D51" s="153" t="s">
        <v>164</v>
      </c>
      <c r="E51" s="154"/>
      <c r="F51" s="154"/>
      <c r="G51" s="253"/>
      <c r="H51" s="254"/>
      <c r="I51" s="157"/>
      <c r="J51" s="180"/>
      <c r="K51" s="128"/>
    </row>
    <row r="52" spans="1:11" ht="18.75" customHeight="1" thickBot="1" x14ac:dyDescent="0.3">
      <c r="A52" s="157"/>
      <c r="B52" s="154"/>
      <c r="C52" s="154"/>
      <c r="D52" s="155"/>
      <c r="E52" s="154"/>
      <c r="F52" s="154"/>
      <c r="G52" s="253"/>
      <c r="H52" s="254"/>
      <c r="I52" s="157"/>
      <c r="J52" s="180"/>
      <c r="K52" s="128"/>
    </row>
    <row r="53" spans="1:11" ht="36" customHeight="1" x14ac:dyDescent="0.25">
      <c r="A53" s="157"/>
      <c r="B53" s="154"/>
      <c r="C53" s="154"/>
      <c r="D53" s="153" t="s">
        <v>165</v>
      </c>
      <c r="E53" s="154"/>
      <c r="F53" s="154"/>
      <c r="G53" s="253"/>
      <c r="H53" s="254"/>
      <c r="I53" s="157"/>
      <c r="J53" s="180"/>
      <c r="K53" s="128"/>
    </row>
    <row r="54" spans="1:11" ht="3.75" customHeight="1" thickBot="1" x14ac:dyDescent="0.3">
      <c r="A54" s="157"/>
      <c r="B54" s="154"/>
      <c r="C54" s="154"/>
      <c r="D54" s="155"/>
      <c r="E54" s="154"/>
      <c r="F54" s="154"/>
      <c r="G54" s="253"/>
      <c r="H54" s="254"/>
      <c r="I54" s="157"/>
      <c r="J54" s="180"/>
      <c r="K54" s="128"/>
    </row>
    <row r="55" spans="1:11" ht="36" customHeight="1" x14ac:dyDescent="0.25">
      <c r="A55" s="157"/>
      <c r="B55" s="154"/>
      <c r="C55" s="154"/>
      <c r="D55" s="153" t="s">
        <v>166</v>
      </c>
      <c r="E55" s="154"/>
      <c r="F55" s="154"/>
      <c r="G55" s="253"/>
      <c r="H55" s="254"/>
      <c r="I55" s="157"/>
      <c r="J55" s="180"/>
      <c r="K55" s="128"/>
    </row>
    <row r="56" spans="1:11" ht="18" customHeight="1" thickBot="1" x14ac:dyDescent="0.3">
      <c r="A56" s="157"/>
      <c r="B56" s="154"/>
      <c r="C56" s="154"/>
      <c r="D56" s="155"/>
      <c r="E56" s="155"/>
      <c r="F56" s="154"/>
      <c r="G56" s="245"/>
      <c r="H56" s="246"/>
      <c r="I56" s="158"/>
      <c r="J56" s="181"/>
      <c r="K56" s="129"/>
    </row>
    <row r="57" spans="1:11" ht="36" customHeight="1" x14ac:dyDescent="0.25">
      <c r="A57" s="157"/>
      <c r="B57" s="154"/>
      <c r="C57" s="154"/>
      <c r="D57" s="153" t="s">
        <v>167</v>
      </c>
      <c r="E57" s="153" t="s">
        <v>168</v>
      </c>
      <c r="F57" s="154"/>
      <c r="G57" s="186">
        <v>15</v>
      </c>
      <c r="H57" s="187"/>
      <c r="I57" s="179">
        <v>17</v>
      </c>
      <c r="J57" s="162">
        <f>+I57/G57</f>
        <v>1.1333333333333333</v>
      </c>
      <c r="K57" s="127" t="s">
        <v>157</v>
      </c>
    </row>
    <row r="58" spans="1:11" ht="17.25" customHeight="1" thickBot="1" x14ac:dyDescent="0.3">
      <c r="A58" s="157"/>
      <c r="B58" s="154"/>
      <c r="C58" s="155"/>
      <c r="D58" s="155"/>
      <c r="E58" s="155"/>
      <c r="F58" s="155"/>
      <c r="G58" s="188"/>
      <c r="H58" s="189"/>
      <c r="I58" s="163"/>
      <c r="J58" s="163"/>
      <c r="K58" s="129"/>
    </row>
    <row r="59" spans="1:11" ht="36" customHeight="1" thickBot="1" x14ac:dyDescent="0.3">
      <c r="A59" s="157"/>
      <c r="B59" s="154"/>
      <c r="C59" s="153" t="s">
        <v>169</v>
      </c>
      <c r="D59" s="20" t="s">
        <v>170</v>
      </c>
      <c r="E59" s="210" t="s">
        <v>171</v>
      </c>
      <c r="F59" s="159" t="s">
        <v>154</v>
      </c>
      <c r="G59" s="186">
        <v>260</v>
      </c>
      <c r="H59" s="187"/>
      <c r="I59" s="179">
        <v>104</v>
      </c>
      <c r="J59" s="162">
        <f>+I59/G59</f>
        <v>0.4</v>
      </c>
      <c r="K59" s="127" t="s">
        <v>157</v>
      </c>
    </row>
    <row r="60" spans="1:11" ht="35.25" customHeight="1" thickBot="1" x14ac:dyDescent="0.3">
      <c r="A60" s="157"/>
      <c r="B60" s="154"/>
      <c r="C60" s="154"/>
      <c r="D60" s="20" t="s">
        <v>172</v>
      </c>
      <c r="E60" s="211"/>
      <c r="F60" s="160"/>
      <c r="G60" s="249"/>
      <c r="H60" s="250"/>
      <c r="I60" s="213"/>
      <c r="J60" s="213"/>
      <c r="K60" s="128"/>
    </row>
    <row r="61" spans="1:11" ht="36" customHeight="1" thickBot="1" x14ac:dyDescent="0.3">
      <c r="A61" s="157"/>
      <c r="B61" s="154"/>
      <c r="C61" s="154"/>
      <c r="D61" s="20" t="s">
        <v>173</v>
      </c>
      <c r="E61" s="211"/>
      <c r="F61" s="160"/>
      <c r="G61" s="249"/>
      <c r="H61" s="250"/>
      <c r="I61" s="213"/>
      <c r="J61" s="213"/>
      <c r="K61" s="128"/>
    </row>
    <row r="62" spans="1:11" ht="15.75" thickBot="1" x14ac:dyDescent="0.3">
      <c r="A62" s="157"/>
      <c r="B62" s="154"/>
      <c r="C62" s="154"/>
      <c r="D62" s="20" t="s">
        <v>174</v>
      </c>
      <c r="E62" s="211"/>
      <c r="F62" s="160"/>
      <c r="G62" s="249"/>
      <c r="H62" s="250"/>
      <c r="I62" s="213"/>
      <c r="J62" s="213"/>
      <c r="K62" s="128"/>
    </row>
    <row r="63" spans="1:11" ht="15.75" thickBot="1" x14ac:dyDescent="0.3">
      <c r="A63" s="157"/>
      <c r="B63" s="154"/>
      <c r="C63" s="154"/>
      <c r="D63" s="21" t="s">
        <v>175</v>
      </c>
      <c r="E63" s="211"/>
      <c r="F63" s="160"/>
      <c r="G63" s="249"/>
      <c r="H63" s="250"/>
      <c r="I63" s="213"/>
      <c r="J63" s="213"/>
      <c r="K63" s="128"/>
    </row>
    <row r="64" spans="1:11" ht="40.5" customHeight="1" thickBot="1" x14ac:dyDescent="0.3">
      <c r="A64" s="157"/>
      <c r="B64" s="154"/>
      <c r="C64" s="154"/>
      <c r="D64" s="20" t="s">
        <v>176</v>
      </c>
      <c r="E64" s="212"/>
      <c r="F64" s="160"/>
      <c r="G64" s="188"/>
      <c r="H64" s="189"/>
      <c r="I64" s="213"/>
      <c r="J64" s="213"/>
      <c r="K64" s="129"/>
    </row>
    <row r="65" spans="1:11" ht="64.5" customHeight="1" thickBot="1" x14ac:dyDescent="0.3">
      <c r="A65" s="157"/>
      <c r="B65" s="154"/>
      <c r="C65" s="154"/>
      <c r="D65" s="20" t="s">
        <v>177</v>
      </c>
      <c r="E65" s="24" t="s">
        <v>178</v>
      </c>
      <c r="F65" s="160"/>
      <c r="G65" s="233">
        <v>7</v>
      </c>
      <c r="H65" s="234"/>
      <c r="I65" s="56">
        <v>0</v>
      </c>
      <c r="J65" s="53">
        <v>0</v>
      </c>
      <c r="K65" s="47" t="s">
        <v>157</v>
      </c>
    </row>
    <row r="66" spans="1:11" ht="26.25" customHeight="1" thickBot="1" x14ac:dyDescent="0.3">
      <c r="A66" s="157"/>
      <c r="B66" s="154"/>
      <c r="C66" s="154"/>
      <c r="D66" s="176" t="s">
        <v>179</v>
      </c>
      <c r="E66" s="24" t="s">
        <v>180</v>
      </c>
      <c r="F66" s="160"/>
      <c r="G66" s="251">
        <v>4</v>
      </c>
      <c r="H66" s="252"/>
      <c r="I66" s="57">
        <v>0</v>
      </c>
      <c r="J66" s="54">
        <v>0</v>
      </c>
      <c r="K66" s="41" t="s">
        <v>157</v>
      </c>
    </row>
    <row r="67" spans="1:11" ht="39" customHeight="1" thickBot="1" x14ac:dyDescent="0.3">
      <c r="A67" s="157"/>
      <c r="B67" s="154"/>
      <c r="C67" s="154"/>
      <c r="D67" s="176"/>
      <c r="E67" s="24" t="s">
        <v>181</v>
      </c>
      <c r="F67" s="160"/>
      <c r="G67" s="233">
        <v>2</v>
      </c>
      <c r="H67" s="234"/>
      <c r="I67" s="56">
        <v>0</v>
      </c>
      <c r="J67" s="53">
        <v>0</v>
      </c>
      <c r="K67" s="47" t="s">
        <v>157</v>
      </c>
    </row>
    <row r="68" spans="1:11" ht="26.25" thickBot="1" x14ac:dyDescent="0.3">
      <c r="A68" s="157"/>
      <c r="B68" s="154"/>
      <c r="C68" s="154"/>
      <c r="D68" s="20" t="s">
        <v>182</v>
      </c>
      <c r="E68" s="24" t="s">
        <v>183</v>
      </c>
      <c r="F68" s="160"/>
      <c r="G68" s="233">
        <v>70</v>
      </c>
      <c r="H68" s="234"/>
      <c r="I68" s="56">
        <v>0</v>
      </c>
      <c r="J68" s="53">
        <v>0</v>
      </c>
      <c r="K68" s="41" t="s">
        <v>157</v>
      </c>
    </row>
    <row r="69" spans="1:11" ht="43.5" customHeight="1" thickBot="1" x14ac:dyDescent="0.3">
      <c r="A69" s="157"/>
      <c r="B69" s="154"/>
      <c r="C69" s="155"/>
      <c r="D69" s="20" t="s">
        <v>184</v>
      </c>
      <c r="E69" s="24" t="s">
        <v>185</v>
      </c>
      <c r="F69" s="161"/>
      <c r="G69" s="233">
        <v>7</v>
      </c>
      <c r="H69" s="234"/>
      <c r="I69" s="56">
        <v>0</v>
      </c>
      <c r="J69" s="53">
        <v>0</v>
      </c>
      <c r="K69" s="47" t="s">
        <v>157</v>
      </c>
    </row>
    <row r="70" spans="1:11" ht="71.25" customHeight="1" thickBot="1" x14ac:dyDescent="0.3">
      <c r="A70" s="157"/>
      <c r="B70" s="154"/>
      <c r="C70" s="127" t="s">
        <v>186</v>
      </c>
      <c r="D70" s="20" t="s">
        <v>187</v>
      </c>
      <c r="E70" s="24" t="s">
        <v>188</v>
      </c>
      <c r="F70" s="159" t="s">
        <v>33</v>
      </c>
      <c r="G70" s="176">
        <v>2</v>
      </c>
      <c r="H70" s="200"/>
      <c r="I70" s="58">
        <v>0</v>
      </c>
      <c r="J70" s="49">
        <f>+I70/G70</f>
        <v>0</v>
      </c>
      <c r="K70" s="41" t="s">
        <v>157</v>
      </c>
    </row>
    <row r="71" spans="1:11" ht="49.5" customHeight="1" thickBot="1" x14ac:dyDescent="0.3">
      <c r="A71" s="157"/>
      <c r="B71" s="154"/>
      <c r="C71" s="128"/>
      <c r="D71" s="20" t="s">
        <v>189</v>
      </c>
      <c r="E71" s="24" t="s">
        <v>190</v>
      </c>
      <c r="F71" s="160"/>
      <c r="G71" s="247">
        <v>0.3</v>
      </c>
      <c r="H71" s="248"/>
      <c r="I71" s="56">
        <v>0</v>
      </c>
      <c r="J71" s="49">
        <v>0</v>
      </c>
      <c r="K71" s="47" t="s">
        <v>157</v>
      </c>
    </row>
    <row r="72" spans="1:11" ht="62.25" customHeight="1" thickBot="1" x14ac:dyDescent="0.3">
      <c r="A72" s="157"/>
      <c r="B72" s="154"/>
      <c r="C72" s="128"/>
      <c r="D72" s="20" t="s">
        <v>191</v>
      </c>
      <c r="E72" s="24" t="s">
        <v>192</v>
      </c>
      <c r="F72" s="160"/>
      <c r="G72" s="176">
        <v>40</v>
      </c>
      <c r="H72" s="200"/>
      <c r="I72" s="56">
        <v>9</v>
      </c>
      <c r="J72" s="49">
        <f>+I72/G72</f>
        <v>0.22500000000000001</v>
      </c>
      <c r="K72" s="41" t="s">
        <v>157</v>
      </c>
    </row>
    <row r="73" spans="1:11" ht="39" thickBot="1" x14ac:dyDescent="0.3">
      <c r="A73" s="157"/>
      <c r="B73" s="154"/>
      <c r="C73" s="128"/>
      <c r="D73" s="20" t="s">
        <v>193</v>
      </c>
      <c r="E73" s="24" t="s">
        <v>194</v>
      </c>
      <c r="F73" s="160"/>
      <c r="G73" s="176">
        <v>3</v>
      </c>
      <c r="H73" s="200"/>
      <c r="I73" s="56">
        <v>0</v>
      </c>
      <c r="J73" s="49">
        <v>0</v>
      </c>
      <c r="K73" s="47" t="s">
        <v>157</v>
      </c>
    </row>
    <row r="74" spans="1:11" ht="39" customHeight="1" thickBot="1" x14ac:dyDescent="0.3">
      <c r="A74" s="157"/>
      <c r="B74" s="154"/>
      <c r="C74" s="128"/>
      <c r="D74" s="20" t="s">
        <v>195</v>
      </c>
      <c r="E74" s="24" t="s">
        <v>196</v>
      </c>
      <c r="F74" s="160"/>
      <c r="G74" s="176">
        <v>4</v>
      </c>
      <c r="H74" s="200"/>
      <c r="I74" s="56">
        <v>1</v>
      </c>
      <c r="J74" s="49">
        <f>+I74/G74</f>
        <v>0.25</v>
      </c>
      <c r="K74" s="41" t="s">
        <v>157</v>
      </c>
    </row>
    <row r="75" spans="1:11" ht="82.5" customHeight="1" thickBot="1" x14ac:dyDescent="0.3">
      <c r="A75" s="157"/>
      <c r="B75" s="154"/>
      <c r="C75" s="128"/>
      <c r="D75" s="20" t="s">
        <v>197</v>
      </c>
      <c r="E75" s="24" t="s">
        <v>198</v>
      </c>
      <c r="F75" s="160"/>
      <c r="G75" s="176">
        <v>20</v>
      </c>
      <c r="H75" s="200"/>
      <c r="I75" s="56">
        <v>0</v>
      </c>
      <c r="J75" s="49">
        <v>0</v>
      </c>
      <c r="K75" s="47" t="s">
        <v>157</v>
      </c>
    </row>
    <row r="76" spans="1:11" ht="63.75" customHeight="1" thickBot="1" x14ac:dyDescent="0.3">
      <c r="A76" s="157"/>
      <c r="B76" s="154"/>
      <c r="C76" s="129"/>
      <c r="D76" s="20" t="s">
        <v>199</v>
      </c>
      <c r="E76" s="24" t="s">
        <v>200</v>
      </c>
      <c r="F76" s="161"/>
      <c r="G76" s="239">
        <v>0.3</v>
      </c>
      <c r="H76" s="240"/>
      <c r="I76" s="56">
        <v>0</v>
      </c>
      <c r="J76" s="49">
        <v>0</v>
      </c>
      <c r="K76" s="41" t="s">
        <v>157</v>
      </c>
    </row>
    <row r="77" spans="1:11" ht="117.75" customHeight="1" thickBot="1" x14ac:dyDescent="0.3">
      <c r="A77" s="157"/>
      <c r="B77" s="154"/>
      <c r="C77" s="7" t="s">
        <v>201</v>
      </c>
      <c r="D77" s="7" t="s">
        <v>202</v>
      </c>
      <c r="E77" s="9" t="s">
        <v>203</v>
      </c>
      <c r="F77" s="34" t="s">
        <v>33</v>
      </c>
      <c r="G77" s="239">
        <v>0.35</v>
      </c>
      <c r="H77" s="240"/>
      <c r="I77" s="53">
        <v>0.18</v>
      </c>
      <c r="J77" s="49">
        <f>+I77/G77</f>
        <v>0.51428571428571435</v>
      </c>
      <c r="K77" s="47" t="s">
        <v>157</v>
      </c>
    </row>
    <row r="78" spans="1:11" ht="43.5" customHeight="1" thickBot="1" x14ac:dyDescent="0.3">
      <c r="A78" s="157"/>
      <c r="B78" s="154"/>
      <c r="C78" s="167" t="s">
        <v>204</v>
      </c>
      <c r="D78" s="24" t="s">
        <v>205</v>
      </c>
      <c r="E78" s="24" t="s">
        <v>206</v>
      </c>
      <c r="F78" s="159" t="s">
        <v>154</v>
      </c>
      <c r="G78" s="241">
        <v>1</v>
      </c>
      <c r="H78" s="242"/>
      <c r="I78" s="59">
        <v>0</v>
      </c>
      <c r="J78" s="49">
        <v>0</v>
      </c>
      <c r="K78" s="41" t="s">
        <v>157</v>
      </c>
    </row>
    <row r="79" spans="1:11" ht="39" thickBot="1" x14ac:dyDescent="0.3">
      <c r="A79" s="157"/>
      <c r="B79" s="154"/>
      <c r="C79" s="168"/>
      <c r="D79" s="24" t="s">
        <v>207</v>
      </c>
      <c r="E79" s="24" t="s">
        <v>208</v>
      </c>
      <c r="F79" s="160"/>
      <c r="G79" s="176">
        <v>2</v>
      </c>
      <c r="H79" s="200"/>
      <c r="I79" s="59">
        <v>0</v>
      </c>
      <c r="J79" s="49">
        <v>0</v>
      </c>
      <c r="K79" s="47" t="s">
        <v>157</v>
      </c>
    </row>
    <row r="80" spans="1:11" ht="55.5" customHeight="1" thickBot="1" x14ac:dyDescent="0.3">
      <c r="A80" s="157"/>
      <c r="B80" s="154"/>
      <c r="C80" s="168"/>
      <c r="D80" s="24" t="s">
        <v>209</v>
      </c>
      <c r="E80" s="177" t="s">
        <v>210</v>
      </c>
      <c r="F80" s="160"/>
      <c r="G80" s="235">
        <v>10</v>
      </c>
      <c r="H80" s="236"/>
      <c r="I80" s="165">
        <v>0</v>
      </c>
      <c r="J80" s="166">
        <v>0</v>
      </c>
      <c r="K80" s="127" t="s">
        <v>157</v>
      </c>
    </row>
    <row r="81" spans="1:11" ht="24.75" customHeight="1" thickBot="1" x14ac:dyDescent="0.3">
      <c r="A81" s="157"/>
      <c r="B81" s="154"/>
      <c r="C81" s="168"/>
      <c r="D81" s="24" t="s">
        <v>211</v>
      </c>
      <c r="E81" s="177"/>
      <c r="F81" s="160"/>
      <c r="G81" s="237"/>
      <c r="H81" s="238"/>
      <c r="I81" s="165"/>
      <c r="J81" s="166"/>
      <c r="K81" s="129"/>
    </row>
    <row r="82" spans="1:11" ht="48.75" customHeight="1" thickBot="1" x14ac:dyDescent="0.3">
      <c r="A82" s="157"/>
      <c r="B82" s="154"/>
      <c r="C82" s="168"/>
      <c r="D82" s="24" t="s">
        <v>207</v>
      </c>
      <c r="E82" s="24" t="s">
        <v>212</v>
      </c>
      <c r="F82" s="160"/>
      <c r="G82" s="239">
        <v>0.1</v>
      </c>
      <c r="H82" s="240"/>
      <c r="I82" s="60">
        <v>0</v>
      </c>
      <c r="J82" s="49">
        <v>0</v>
      </c>
      <c r="K82" s="47" t="s">
        <v>157</v>
      </c>
    </row>
    <row r="83" spans="1:11" ht="51" customHeight="1" thickBot="1" x14ac:dyDescent="0.3">
      <c r="A83" s="157"/>
      <c r="B83" s="154"/>
      <c r="C83" s="169"/>
      <c r="D83" s="24" t="s">
        <v>213</v>
      </c>
      <c r="E83" s="24" t="s">
        <v>214</v>
      </c>
      <c r="F83" s="161"/>
      <c r="G83" s="176">
        <v>5</v>
      </c>
      <c r="H83" s="200"/>
      <c r="I83" s="59">
        <v>0</v>
      </c>
      <c r="J83" s="49">
        <v>0</v>
      </c>
      <c r="K83" s="47" t="s">
        <v>157</v>
      </c>
    </row>
    <row r="84" spans="1:11" ht="42" customHeight="1" thickBot="1" x14ac:dyDescent="0.3">
      <c r="A84" s="157"/>
      <c r="B84" s="154"/>
      <c r="C84" s="164" t="s">
        <v>215</v>
      </c>
      <c r="D84" s="23" t="s">
        <v>216</v>
      </c>
      <c r="E84" s="23" t="s">
        <v>217</v>
      </c>
      <c r="F84" s="153" t="s">
        <v>154</v>
      </c>
      <c r="G84" s="243">
        <v>2000</v>
      </c>
      <c r="H84" s="244"/>
      <c r="I84" s="165">
        <v>638</v>
      </c>
      <c r="J84" s="166">
        <f>+I84/G84</f>
        <v>0.31900000000000001</v>
      </c>
      <c r="K84" s="127" t="s">
        <v>157</v>
      </c>
    </row>
    <row r="85" spans="1:11" ht="27" customHeight="1" thickBot="1" x14ac:dyDescent="0.3">
      <c r="A85" s="157"/>
      <c r="B85" s="154"/>
      <c r="C85" s="164"/>
      <c r="D85" s="23" t="s">
        <v>218</v>
      </c>
      <c r="E85" s="23"/>
      <c r="F85" s="154"/>
      <c r="G85" s="245"/>
      <c r="H85" s="246"/>
      <c r="I85" s="165"/>
      <c r="J85" s="166"/>
      <c r="K85" s="128"/>
    </row>
    <row r="86" spans="1:11" ht="54.75" customHeight="1" thickBot="1" x14ac:dyDescent="0.3">
      <c r="A86" s="157"/>
      <c r="B86" s="154"/>
      <c r="C86" s="164"/>
      <c r="D86" s="23" t="s">
        <v>219</v>
      </c>
      <c r="E86" s="23" t="s">
        <v>220</v>
      </c>
      <c r="F86" s="155"/>
      <c r="G86" s="176">
        <v>4</v>
      </c>
      <c r="H86" s="200"/>
      <c r="I86" s="59">
        <v>2</v>
      </c>
      <c r="J86" s="49">
        <f>+I86/G86</f>
        <v>0.5</v>
      </c>
      <c r="K86" s="47" t="s">
        <v>157</v>
      </c>
    </row>
    <row r="87" spans="1:11" ht="62.25" customHeight="1" thickBot="1" x14ac:dyDescent="0.3">
      <c r="A87" s="157"/>
      <c r="B87" s="154"/>
      <c r="C87" s="164" t="s">
        <v>221</v>
      </c>
      <c r="D87" s="23" t="s">
        <v>222</v>
      </c>
      <c r="E87" s="23" t="s">
        <v>223</v>
      </c>
      <c r="F87" s="153" t="s">
        <v>154</v>
      </c>
      <c r="G87" s="233">
        <v>15</v>
      </c>
      <c r="H87" s="234"/>
      <c r="I87" s="59">
        <v>0</v>
      </c>
      <c r="J87" s="49">
        <v>0</v>
      </c>
      <c r="K87" s="47" t="s">
        <v>157</v>
      </c>
    </row>
    <row r="88" spans="1:11" ht="68.25" customHeight="1" thickBot="1" x14ac:dyDescent="0.3">
      <c r="A88" s="157"/>
      <c r="B88" s="154"/>
      <c r="C88" s="164"/>
      <c r="D88" s="23" t="s">
        <v>224</v>
      </c>
      <c r="E88" s="23" t="s">
        <v>225</v>
      </c>
      <c r="F88" s="155"/>
      <c r="G88" s="233">
        <v>25</v>
      </c>
      <c r="H88" s="234"/>
      <c r="I88" s="59">
        <v>0</v>
      </c>
      <c r="J88" s="49">
        <v>0</v>
      </c>
      <c r="K88" s="47" t="s">
        <v>157</v>
      </c>
    </row>
    <row r="89" spans="1:11" ht="29.25" customHeight="1" thickBot="1" x14ac:dyDescent="0.3">
      <c r="A89" s="157"/>
      <c r="B89" s="154"/>
      <c r="C89" s="107" t="s">
        <v>226</v>
      </c>
      <c r="D89" s="23" t="s">
        <v>227</v>
      </c>
      <c r="E89" s="164" t="s">
        <v>228</v>
      </c>
      <c r="F89" s="153" t="s">
        <v>154</v>
      </c>
      <c r="G89" s="235">
        <v>5</v>
      </c>
      <c r="H89" s="236"/>
      <c r="I89" s="165">
        <v>0</v>
      </c>
      <c r="J89" s="166">
        <v>0</v>
      </c>
      <c r="K89" s="127" t="s">
        <v>157</v>
      </c>
    </row>
    <row r="90" spans="1:11" ht="60" customHeight="1" thickBot="1" x14ac:dyDescent="0.3">
      <c r="A90" s="158"/>
      <c r="B90" s="155"/>
      <c r="C90" s="108"/>
      <c r="D90" s="23" t="s">
        <v>229</v>
      </c>
      <c r="E90" s="164"/>
      <c r="F90" s="155"/>
      <c r="G90" s="237"/>
      <c r="H90" s="238"/>
      <c r="I90" s="165"/>
      <c r="J90" s="166"/>
      <c r="K90" s="129"/>
    </row>
    <row r="91" spans="1:11" x14ac:dyDescent="0.25">
      <c r="B91" s="8"/>
      <c r="J91" s="72"/>
    </row>
    <row r="94" spans="1:11" x14ac:dyDescent="0.25">
      <c r="A94" s="10" t="s">
        <v>230</v>
      </c>
      <c r="B94" s="10"/>
      <c r="C94" s="38"/>
      <c r="D94" s="38"/>
      <c r="E94" s="39" t="s">
        <v>231</v>
      </c>
      <c r="F94" s="38"/>
    </row>
    <row r="95" spans="1:11" x14ac:dyDescent="0.25">
      <c r="A95" s="4" t="s">
        <v>232</v>
      </c>
      <c r="B95" s="4"/>
      <c r="C95" s="38"/>
      <c r="D95" s="38"/>
      <c r="E95" s="38" t="s">
        <v>33</v>
      </c>
      <c r="F95" s="38"/>
    </row>
    <row r="96" spans="1:11" x14ac:dyDescent="0.25">
      <c r="A96" s="4" t="s">
        <v>233</v>
      </c>
      <c r="B96" s="4"/>
      <c r="C96" s="38"/>
      <c r="D96" s="38"/>
      <c r="E96" s="38" t="s">
        <v>234</v>
      </c>
      <c r="F96" s="38"/>
    </row>
  </sheetData>
  <mergeCells count="178">
    <mergeCell ref="A1:A2"/>
    <mergeCell ref="B1:I2"/>
    <mergeCell ref="A3:A4"/>
    <mergeCell ref="B3:B4"/>
    <mergeCell ref="C3:C4"/>
    <mergeCell ref="D3:D4"/>
    <mergeCell ref="E3:E4"/>
    <mergeCell ref="F3:F4"/>
    <mergeCell ref="G3:G4"/>
    <mergeCell ref="H3:H4"/>
    <mergeCell ref="K9:K10"/>
    <mergeCell ref="J14:J15"/>
    <mergeCell ref="K14:K15"/>
    <mergeCell ref="K17:K18"/>
    <mergeCell ref="I3:I4"/>
    <mergeCell ref="J3:J4"/>
    <mergeCell ref="K3:K4"/>
    <mergeCell ref="A5:A8"/>
    <mergeCell ref="B5:B8"/>
    <mergeCell ref="A9:A37"/>
    <mergeCell ref="B9:B21"/>
    <mergeCell ref="C9:C10"/>
    <mergeCell ref="D9:D21"/>
    <mergeCell ref="E9:E10"/>
    <mergeCell ref="E17:E18"/>
    <mergeCell ref="G17:G18"/>
    <mergeCell ref="H17:H18"/>
    <mergeCell ref="I17:I18"/>
    <mergeCell ref="J17:J18"/>
    <mergeCell ref="C11:C12"/>
    <mergeCell ref="C13:C15"/>
    <mergeCell ref="E14:E15"/>
    <mergeCell ref="G14:G15"/>
    <mergeCell ref="H14:H15"/>
    <mergeCell ref="I14:I15"/>
    <mergeCell ref="F9:F21"/>
    <mergeCell ref="G9:G10"/>
    <mergeCell ref="H9:H10"/>
    <mergeCell ref="I9:I10"/>
    <mergeCell ref="J9:J10"/>
    <mergeCell ref="H23:H24"/>
    <mergeCell ref="I23:I24"/>
    <mergeCell ref="J23:J24"/>
    <mergeCell ref="K23:K24"/>
    <mergeCell ref="B28:B37"/>
    <mergeCell ref="C28:C30"/>
    <mergeCell ref="D28:D30"/>
    <mergeCell ref="E28:E30"/>
    <mergeCell ref="F28:F37"/>
    <mergeCell ref="G28:G30"/>
    <mergeCell ref="B23:B25"/>
    <mergeCell ref="C23:C25"/>
    <mergeCell ref="D23:D25"/>
    <mergeCell ref="E23:E24"/>
    <mergeCell ref="F23:F25"/>
    <mergeCell ref="G23:G24"/>
    <mergeCell ref="H28:H30"/>
    <mergeCell ref="I28:I30"/>
    <mergeCell ref="J28:J30"/>
    <mergeCell ref="K28:K30"/>
    <mergeCell ref="C31:C33"/>
    <mergeCell ref="D31:D33"/>
    <mergeCell ref="E31:E33"/>
    <mergeCell ref="G31:G33"/>
    <mergeCell ref="H31:H33"/>
    <mergeCell ref="I31:I33"/>
    <mergeCell ref="J31:J33"/>
    <mergeCell ref="K31:K33"/>
    <mergeCell ref="C34:C37"/>
    <mergeCell ref="D34:D37"/>
    <mergeCell ref="E34:E37"/>
    <mergeCell ref="G34:G37"/>
    <mergeCell ref="H34:H37"/>
    <mergeCell ref="I34:I37"/>
    <mergeCell ref="J34:J37"/>
    <mergeCell ref="K34:K37"/>
    <mergeCell ref="G39:H40"/>
    <mergeCell ref="I39:I40"/>
    <mergeCell ref="J39:J40"/>
    <mergeCell ref="K39:K40"/>
    <mergeCell ref="A41:A90"/>
    <mergeCell ref="B41:B90"/>
    <mergeCell ref="C41:C46"/>
    <mergeCell ref="D41:D44"/>
    <mergeCell ref="E41:E42"/>
    <mergeCell ref="F41:F46"/>
    <mergeCell ref="A39:A40"/>
    <mergeCell ref="B39:B40"/>
    <mergeCell ref="C39:C40"/>
    <mergeCell ref="D39:D40"/>
    <mergeCell ref="E39:E40"/>
    <mergeCell ref="F39:F40"/>
    <mergeCell ref="D45:D46"/>
    <mergeCell ref="E45:E46"/>
    <mergeCell ref="G45:H46"/>
    <mergeCell ref="I45:I46"/>
    <mergeCell ref="J45:J46"/>
    <mergeCell ref="K45:K46"/>
    <mergeCell ref="G41:H42"/>
    <mergeCell ref="I41:I42"/>
    <mergeCell ref="J41:J42"/>
    <mergeCell ref="K41:K42"/>
    <mergeCell ref="E43:E44"/>
    <mergeCell ref="G43:H44"/>
    <mergeCell ref="I43:I44"/>
    <mergeCell ref="J43:J44"/>
    <mergeCell ref="K43:K44"/>
    <mergeCell ref="J47:J56"/>
    <mergeCell ref="K47:K56"/>
    <mergeCell ref="I47:I56"/>
    <mergeCell ref="D49:D50"/>
    <mergeCell ref="D51:D52"/>
    <mergeCell ref="D53:D54"/>
    <mergeCell ref="D55:D56"/>
    <mergeCell ref="C47:C58"/>
    <mergeCell ref="D47:D48"/>
    <mergeCell ref="E47:E56"/>
    <mergeCell ref="F47:F58"/>
    <mergeCell ref="G47:H56"/>
    <mergeCell ref="D57:D58"/>
    <mergeCell ref="E57:E58"/>
    <mergeCell ref="G57:H58"/>
    <mergeCell ref="I57:I58"/>
    <mergeCell ref="J57:J58"/>
    <mergeCell ref="K57:K58"/>
    <mergeCell ref="C59:C69"/>
    <mergeCell ref="E59:E64"/>
    <mergeCell ref="F59:F69"/>
    <mergeCell ref="G59:H64"/>
    <mergeCell ref="I59:I64"/>
    <mergeCell ref="J59:J64"/>
    <mergeCell ref="K59:K64"/>
    <mergeCell ref="G65:H65"/>
    <mergeCell ref="D66:D67"/>
    <mergeCell ref="G66:H66"/>
    <mergeCell ref="G67:H67"/>
    <mergeCell ref="G68:H68"/>
    <mergeCell ref="G69:H69"/>
    <mergeCell ref="F78:F83"/>
    <mergeCell ref="G78:H78"/>
    <mergeCell ref="G79:H79"/>
    <mergeCell ref="E80:E81"/>
    <mergeCell ref="C84:C86"/>
    <mergeCell ref="F84:F86"/>
    <mergeCell ref="G84:H85"/>
    <mergeCell ref="C70:C76"/>
    <mergeCell ref="F70:F76"/>
    <mergeCell ref="G70:H70"/>
    <mergeCell ref="G71:H71"/>
    <mergeCell ref="G72:H72"/>
    <mergeCell ref="G73:H73"/>
    <mergeCell ref="G74:H74"/>
    <mergeCell ref="G75:H75"/>
    <mergeCell ref="G76:H76"/>
    <mergeCell ref="C17:C18"/>
    <mergeCell ref="I89:I90"/>
    <mergeCell ref="J89:J90"/>
    <mergeCell ref="K89:K90"/>
    <mergeCell ref="C87:C88"/>
    <mergeCell ref="F87:F88"/>
    <mergeCell ref="G87:H87"/>
    <mergeCell ref="G88:H88"/>
    <mergeCell ref="C89:C90"/>
    <mergeCell ref="E89:E90"/>
    <mergeCell ref="F89:F90"/>
    <mergeCell ref="G89:H90"/>
    <mergeCell ref="I84:I85"/>
    <mergeCell ref="J84:J85"/>
    <mergeCell ref="K84:K85"/>
    <mergeCell ref="G86:H86"/>
    <mergeCell ref="G80:H81"/>
    <mergeCell ref="I80:I81"/>
    <mergeCell ref="J80:J81"/>
    <mergeCell ref="K80:K81"/>
    <mergeCell ref="G82:H82"/>
    <mergeCell ref="G83:H83"/>
    <mergeCell ref="G77:H77"/>
    <mergeCell ref="C78:C83"/>
  </mergeCells>
  <hyperlinks>
    <hyperlink ref="K6" r:id="rId1" xr:uid="{1370D1A8-E995-4AD1-AF02-FCE8D99D9FC6}"/>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45834-ED58-4629-8F0D-557F9E8613C6}">
  <dimension ref="A1:M96"/>
  <sheetViews>
    <sheetView topLeftCell="E2" zoomScale="80" zoomScaleNormal="80" workbookViewId="0">
      <selection activeCell="K5" sqref="J5:K5"/>
    </sheetView>
  </sheetViews>
  <sheetFormatPr baseColWidth="10" defaultColWidth="11.42578125"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41.28515625" style="16" customWidth="1"/>
  </cols>
  <sheetData>
    <row r="1" spans="1:12" ht="45" customHeight="1" thickBot="1" x14ac:dyDescent="0.3">
      <c r="A1" s="134"/>
      <c r="B1" s="135" t="s">
        <v>0</v>
      </c>
      <c r="C1" s="136"/>
      <c r="D1" s="136"/>
      <c r="E1" s="136"/>
      <c r="F1" s="136"/>
      <c r="G1" s="136"/>
      <c r="H1" s="136"/>
      <c r="I1" s="137"/>
      <c r="J1" s="3" t="s">
        <v>1</v>
      </c>
      <c r="K1" s="3" t="s">
        <v>2</v>
      </c>
    </row>
    <row r="2" spans="1:12" ht="45" customHeight="1" thickBot="1" x14ac:dyDescent="0.3">
      <c r="A2" s="134"/>
      <c r="B2" s="138"/>
      <c r="C2" s="139"/>
      <c r="D2" s="139"/>
      <c r="E2" s="139"/>
      <c r="F2" s="139"/>
      <c r="G2" s="139"/>
      <c r="H2" s="139"/>
      <c r="I2" s="140"/>
      <c r="J2" s="3" t="s">
        <v>3</v>
      </c>
      <c r="K2" s="3">
        <v>1</v>
      </c>
    </row>
    <row r="3" spans="1:12" ht="42.75" customHeight="1" thickBot="1" x14ac:dyDescent="0.3">
      <c r="A3" s="141" t="s">
        <v>4</v>
      </c>
      <c r="B3" s="141" t="s">
        <v>5</v>
      </c>
      <c r="C3" s="96" t="s">
        <v>6</v>
      </c>
      <c r="D3" s="96" t="s">
        <v>7</v>
      </c>
      <c r="E3" s="96" t="s">
        <v>8</v>
      </c>
      <c r="F3" s="150" t="s">
        <v>9</v>
      </c>
      <c r="G3" s="141" t="s">
        <v>10</v>
      </c>
      <c r="H3" s="96" t="s">
        <v>11</v>
      </c>
      <c r="I3" s="96" t="s">
        <v>271</v>
      </c>
      <c r="J3" s="96" t="s">
        <v>13</v>
      </c>
      <c r="K3" s="96" t="s">
        <v>14</v>
      </c>
    </row>
    <row r="4" spans="1:12" ht="17.25" customHeight="1" thickBot="1" x14ac:dyDescent="0.3">
      <c r="A4" s="141"/>
      <c r="B4" s="141"/>
      <c r="C4" s="96"/>
      <c r="D4" s="96"/>
      <c r="E4" s="96"/>
      <c r="F4" s="151"/>
      <c r="G4" s="141"/>
      <c r="H4" s="96"/>
      <c r="I4" s="96"/>
      <c r="J4" s="96"/>
      <c r="K4" s="96"/>
    </row>
    <row r="5" spans="1:12" ht="58.5" customHeight="1" thickBot="1" x14ac:dyDescent="0.3">
      <c r="A5" s="93" t="s">
        <v>15</v>
      </c>
      <c r="B5" s="127" t="s">
        <v>16</v>
      </c>
      <c r="C5" s="55" t="s">
        <v>17</v>
      </c>
      <c r="D5" s="22" t="s">
        <v>18</v>
      </c>
      <c r="E5" s="26" t="s">
        <v>19</v>
      </c>
      <c r="F5" s="35" t="s">
        <v>20</v>
      </c>
      <c r="G5" s="13" t="s">
        <v>21</v>
      </c>
      <c r="H5" s="27">
        <v>1</v>
      </c>
      <c r="I5" s="61">
        <v>0.7</v>
      </c>
      <c r="J5" s="76" t="s">
        <v>22</v>
      </c>
      <c r="K5" s="77" t="s">
        <v>279</v>
      </c>
    </row>
    <row r="6" spans="1:12" ht="88.5" customHeight="1" thickBot="1" x14ac:dyDescent="0.3">
      <c r="A6" s="94"/>
      <c r="B6" s="128"/>
      <c r="C6" s="19" t="s">
        <v>24</v>
      </c>
      <c r="D6" s="22" t="s">
        <v>25</v>
      </c>
      <c r="E6" s="26" t="s">
        <v>26</v>
      </c>
      <c r="F6" s="36" t="s">
        <v>20</v>
      </c>
      <c r="G6" s="17" t="s">
        <v>27</v>
      </c>
      <c r="H6" s="27">
        <v>1</v>
      </c>
      <c r="I6" s="61">
        <v>0.64</v>
      </c>
      <c r="J6" s="76" t="s">
        <v>275</v>
      </c>
      <c r="K6" s="77" t="s">
        <v>276</v>
      </c>
    </row>
    <row r="7" spans="1:12" ht="88.5" customHeight="1" thickBot="1" x14ac:dyDescent="0.3">
      <c r="A7" s="94"/>
      <c r="B7" s="128"/>
      <c r="C7" s="25" t="s">
        <v>30</v>
      </c>
      <c r="D7" s="25" t="s">
        <v>31</v>
      </c>
      <c r="E7" s="26" t="s">
        <v>32</v>
      </c>
      <c r="F7" s="36" t="s">
        <v>33</v>
      </c>
      <c r="G7" s="14" t="s">
        <v>34</v>
      </c>
      <c r="H7" s="27">
        <v>1</v>
      </c>
      <c r="I7" s="89">
        <v>0.54</v>
      </c>
      <c r="J7" s="76" t="s">
        <v>277</v>
      </c>
      <c r="K7" s="77" t="s">
        <v>278</v>
      </c>
    </row>
    <row r="8" spans="1:12" ht="58.5" customHeight="1" thickBot="1" x14ac:dyDescent="0.3">
      <c r="A8" s="95"/>
      <c r="B8" s="129"/>
      <c r="C8" s="25" t="s">
        <v>37</v>
      </c>
      <c r="D8" s="25" t="s">
        <v>38</v>
      </c>
      <c r="E8" s="26" t="s">
        <v>39</v>
      </c>
      <c r="F8" s="36" t="s">
        <v>40</v>
      </c>
      <c r="G8" s="17" t="s">
        <v>41</v>
      </c>
      <c r="H8" s="27">
        <v>1</v>
      </c>
      <c r="I8" s="61">
        <v>0.5</v>
      </c>
      <c r="J8" s="76" t="s">
        <v>240</v>
      </c>
      <c r="K8" s="80" t="s">
        <v>239</v>
      </c>
    </row>
    <row r="9" spans="1:12" ht="42.75" customHeight="1" x14ac:dyDescent="0.25">
      <c r="A9" s="93" t="s">
        <v>44</v>
      </c>
      <c r="B9" s="93" t="s">
        <v>45</v>
      </c>
      <c r="C9" s="93" t="s">
        <v>46</v>
      </c>
      <c r="D9" s="94" t="s">
        <v>47</v>
      </c>
      <c r="E9" s="142" t="s">
        <v>48</v>
      </c>
      <c r="F9" s="124" t="s">
        <v>49</v>
      </c>
      <c r="G9" s="144" t="s">
        <v>50</v>
      </c>
      <c r="H9" s="146">
        <v>0.1</v>
      </c>
      <c r="I9" s="275">
        <v>7.8E-2</v>
      </c>
      <c r="J9" s="148" t="s">
        <v>280</v>
      </c>
      <c r="K9" s="269" t="s">
        <v>281</v>
      </c>
    </row>
    <row r="10" spans="1:12" ht="107.25" customHeight="1" thickBot="1" x14ac:dyDescent="0.3">
      <c r="A10" s="94"/>
      <c r="B10" s="94"/>
      <c r="C10" s="95"/>
      <c r="D10" s="94"/>
      <c r="E10" s="143"/>
      <c r="F10" s="125"/>
      <c r="G10" s="145"/>
      <c r="H10" s="147"/>
      <c r="I10" s="276"/>
      <c r="J10" s="149"/>
      <c r="K10" s="270"/>
      <c r="L10" s="70">
        <f>4/51</f>
        <v>7.8431372549019607E-2</v>
      </c>
    </row>
    <row r="11" spans="1:12" ht="111.75" hidden="1" customHeight="1" thickBot="1" x14ac:dyDescent="0.3">
      <c r="A11" s="94"/>
      <c r="B11" s="94"/>
      <c r="C11" s="93" t="s">
        <v>53</v>
      </c>
      <c r="D11" s="94"/>
      <c r="E11" s="18" t="s">
        <v>54</v>
      </c>
      <c r="F11" s="125"/>
      <c r="G11" s="32" t="s">
        <v>55</v>
      </c>
      <c r="H11" s="63">
        <v>1</v>
      </c>
      <c r="I11" s="45">
        <v>0.5</v>
      </c>
      <c r="J11" s="73"/>
      <c r="K11" s="74"/>
    </row>
    <row r="12" spans="1:12" ht="88.5" customHeight="1" thickBot="1" x14ac:dyDescent="0.3">
      <c r="A12" s="94"/>
      <c r="B12" s="94"/>
      <c r="C12" s="95"/>
      <c r="D12" s="94"/>
      <c r="E12" s="18" t="s">
        <v>58</v>
      </c>
      <c r="F12" s="125"/>
      <c r="G12" s="32" t="s">
        <v>59</v>
      </c>
      <c r="H12" s="63">
        <v>1</v>
      </c>
      <c r="I12" s="45">
        <v>0.75</v>
      </c>
      <c r="J12" s="45" t="s">
        <v>282</v>
      </c>
      <c r="K12" s="79" t="s">
        <v>283</v>
      </c>
    </row>
    <row r="13" spans="1:12" ht="135" customHeight="1" thickBot="1" x14ac:dyDescent="0.3">
      <c r="A13" s="94"/>
      <c r="B13" s="94"/>
      <c r="C13" s="93" t="s">
        <v>60</v>
      </c>
      <c r="D13" s="94"/>
      <c r="E13" s="18" t="s">
        <v>61</v>
      </c>
      <c r="F13" s="125"/>
      <c r="G13" s="32" t="s">
        <v>62</v>
      </c>
      <c r="H13" s="63">
        <v>1</v>
      </c>
      <c r="I13" s="45">
        <v>0.7</v>
      </c>
      <c r="J13" s="45" t="s">
        <v>284</v>
      </c>
      <c r="K13" s="79" t="s">
        <v>285</v>
      </c>
    </row>
    <row r="14" spans="1:12" ht="93" hidden="1" customHeight="1" x14ac:dyDescent="0.25">
      <c r="A14" s="94"/>
      <c r="B14" s="94"/>
      <c r="C14" s="94"/>
      <c r="D14" s="94"/>
      <c r="E14" s="100" t="s">
        <v>65</v>
      </c>
      <c r="F14" s="125"/>
      <c r="G14" s="93" t="s">
        <v>66</v>
      </c>
      <c r="H14" s="146">
        <v>1</v>
      </c>
      <c r="I14" s="230"/>
      <c r="J14" s="271"/>
      <c r="K14" s="273"/>
    </row>
    <row r="15" spans="1:12" ht="58.5" hidden="1" customHeight="1" thickBot="1" x14ac:dyDescent="0.3">
      <c r="A15" s="94"/>
      <c r="B15" s="94"/>
      <c r="C15" s="95"/>
      <c r="D15" s="94"/>
      <c r="E15" s="102"/>
      <c r="F15" s="125"/>
      <c r="G15" s="95"/>
      <c r="H15" s="147"/>
      <c r="I15" s="231"/>
      <c r="J15" s="272"/>
      <c r="K15" s="274"/>
    </row>
    <row r="16" spans="1:12" ht="90" customHeight="1" thickBot="1" x14ac:dyDescent="0.3">
      <c r="A16" s="94"/>
      <c r="B16" s="94"/>
      <c r="C16" s="71" t="s">
        <v>68</v>
      </c>
      <c r="D16" s="94"/>
      <c r="E16" s="29" t="s">
        <v>69</v>
      </c>
      <c r="F16" s="125"/>
      <c r="G16" s="32" t="s">
        <v>70</v>
      </c>
      <c r="H16" s="63">
        <v>1</v>
      </c>
      <c r="I16" s="45">
        <v>0.75</v>
      </c>
      <c r="J16" s="45" t="s">
        <v>247</v>
      </c>
      <c r="K16" s="80" t="s">
        <v>248</v>
      </c>
    </row>
    <row r="17" spans="1:12" ht="85.5" customHeight="1" x14ac:dyDescent="0.25">
      <c r="A17" s="94"/>
      <c r="B17" s="94"/>
      <c r="C17" s="93" t="s">
        <v>77</v>
      </c>
      <c r="D17" s="94"/>
      <c r="E17" s="111" t="s">
        <v>73</v>
      </c>
      <c r="F17" s="125"/>
      <c r="G17" s="144" t="s">
        <v>74</v>
      </c>
      <c r="H17" s="198">
        <v>1</v>
      </c>
      <c r="I17" s="103">
        <v>0.85</v>
      </c>
      <c r="J17" s="103" t="s">
        <v>286</v>
      </c>
      <c r="K17" s="269" t="s">
        <v>250</v>
      </c>
    </row>
    <row r="18" spans="1:12" ht="29.25" customHeight="1" thickBot="1" x14ac:dyDescent="0.3">
      <c r="A18" s="94"/>
      <c r="B18" s="94"/>
      <c r="C18" s="95"/>
      <c r="D18" s="94"/>
      <c r="E18" s="112"/>
      <c r="F18" s="125"/>
      <c r="G18" s="145"/>
      <c r="H18" s="199"/>
      <c r="I18" s="105"/>
      <c r="J18" s="105"/>
      <c r="K18" s="270"/>
    </row>
    <row r="19" spans="1:12" ht="88.5" customHeight="1" thickBot="1" x14ac:dyDescent="0.3">
      <c r="A19" s="94"/>
      <c r="B19" s="94"/>
      <c r="C19" s="28" t="s">
        <v>78</v>
      </c>
      <c r="D19" s="94"/>
      <c r="E19" s="29" t="s">
        <v>79</v>
      </c>
      <c r="F19" s="125"/>
      <c r="G19" s="32" t="s">
        <v>80</v>
      </c>
      <c r="H19" s="63">
        <v>1</v>
      </c>
      <c r="I19" s="45">
        <v>0.92</v>
      </c>
      <c r="J19" s="45" t="s">
        <v>287</v>
      </c>
      <c r="K19" s="79" t="s">
        <v>252</v>
      </c>
      <c r="L19">
        <f>47/51</f>
        <v>0.92156862745098034</v>
      </c>
    </row>
    <row r="20" spans="1:12" ht="77.25" customHeight="1" thickBot="1" x14ac:dyDescent="0.3">
      <c r="A20" s="94"/>
      <c r="B20" s="94"/>
      <c r="C20" s="25" t="s">
        <v>82</v>
      </c>
      <c r="D20" s="94"/>
      <c r="E20" s="30" t="s">
        <v>83</v>
      </c>
      <c r="F20" s="125"/>
      <c r="G20" s="32" t="s">
        <v>84</v>
      </c>
      <c r="H20" s="63">
        <v>1</v>
      </c>
      <c r="I20" s="64">
        <v>0.6</v>
      </c>
      <c r="J20" s="45" t="s">
        <v>288</v>
      </c>
      <c r="K20" s="79" t="s">
        <v>254</v>
      </c>
    </row>
    <row r="21" spans="1:12" ht="97.5" customHeight="1" thickBot="1" x14ac:dyDescent="0.3">
      <c r="A21" s="94"/>
      <c r="B21" s="95"/>
      <c r="C21" s="25" t="s">
        <v>87</v>
      </c>
      <c r="D21" s="95"/>
      <c r="E21" s="30" t="s">
        <v>88</v>
      </c>
      <c r="F21" s="126"/>
      <c r="G21" s="32" t="s">
        <v>89</v>
      </c>
      <c r="H21" s="63">
        <v>1</v>
      </c>
      <c r="I21" s="64">
        <v>0.7</v>
      </c>
      <c r="J21" s="45" t="s">
        <v>289</v>
      </c>
      <c r="K21" s="79" t="s">
        <v>254</v>
      </c>
    </row>
    <row r="22" spans="1:12" ht="76.5" customHeight="1" thickBot="1" x14ac:dyDescent="0.3">
      <c r="A22" s="94"/>
      <c r="B22" s="25" t="s">
        <v>91</v>
      </c>
      <c r="C22" s="25" t="s">
        <v>92</v>
      </c>
      <c r="D22" s="25" t="s">
        <v>18</v>
      </c>
      <c r="E22" s="1" t="s">
        <v>93</v>
      </c>
      <c r="F22" s="25" t="s">
        <v>94</v>
      </c>
      <c r="G22" s="25" t="s">
        <v>95</v>
      </c>
      <c r="H22" s="65">
        <v>1</v>
      </c>
      <c r="I22" s="64">
        <v>0.87</v>
      </c>
      <c r="J22" s="45" t="s">
        <v>299</v>
      </c>
      <c r="K22" s="78" t="s">
        <v>257</v>
      </c>
    </row>
    <row r="23" spans="1:12" ht="36" customHeight="1" thickBot="1" x14ac:dyDescent="0.3">
      <c r="A23" s="94"/>
      <c r="B23" s="106" t="s">
        <v>98</v>
      </c>
      <c r="C23" s="106" t="s">
        <v>99</v>
      </c>
      <c r="D23" s="106" t="s">
        <v>100</v>
      </c>
      <c r="E23" s="115" t="s">
        <v>101</v>
      </c>
      <c r="F23" s="121" t="s">
        <v>102</v>
      </c>
      <c r="G23" s="117" t="s">
        <v>103</v>
      </c>
      <c r="H23" s="119">
        <v>1</v>
      </c>
      <c r="I23" s="103">
        <v>0.6</v>
      </c>
      <c r="J23" s="103" t="s">
        <v>258</v>
      </c>
      <c r="K23" s="269" t="s">
        <v>291</v>
      </c>
    </row>
    <row r="24" spans="1:12" ht="85.5" customHeight="1" thickBot="1" x14ac:dyDescent="0.3">
      <c r="A24" s="94"/>
      <c r="B24" s="106"/>
      <c r="C24" s="106"/>
      <c r="D24" s="106"/>
      <c r="E24" s="116"/>
      <c r="F24" s="122"/>
      <c r="G24" s="118"/>
      <c r="H24" s="120"/>
      <c r="I24" s="105"/>
      <c r="J24" s="105"/>
      <c r="K24" s="270"/>
    </row>
    <row r="25" spans="1:12" ht="111" customHeight="1" thickBot="1" x14ac:dyDescent="0.3">
      <c r="A25" s="94"/>
      <c r="B25" s="106"/>
      <c r="C25" s="106"/>
      <c r="D25" s="106"/>
      <c r="E25" s="37" t="s">
        <v>106</v>
      </c>
      <c r="F25" s="123"/>
      <c r="G25" s="11" t="s">
        <v>107</v>
      </c>
      <c r="H25" s="63">
        <v>1</v>
      </c>
      <c r="I25" s="64">
        <v>0.9</v>
      </c>
      <c r="J25" s="64" t="s">
        <v>260</v>
      </c>
      <c r="K25" s="46" t="s">
        <v>292</v>
      </c>
    </row>
    <row r="26" spans="1:12" ht="51" customHeight="1" thickBot="1" x14ac:dyDescent="0.3">
      <c r="A26" s="94"/>
      <c r="B26" s="28" t="s">
        <v>109</v>
      </c>
      <c r="C26" s="28" t="s">
        <v>110</v>
      </c>
      <c r="D26" s="28" t="s">
        <v>31</v>
      </c>
      <c r="E26" s="31" t="s">
        <v>111</v>
      </c>
      <c r="F26" s="15" t="s">
        <v>112</v>
      </c>
      <c r="G26" s="15" t="s">
        <v>113</v>
      </c>
      <c r="H26" s="66">
        <v>1</v>
      </c>
      <c r="I26" s="64">
        <v>0.7</v>
      </c>
      <c r="J26" s="64" t="s">
        <v>261</v>
      </c>
      <c r="K26" s="46" t="s">
        <v>290</v>
      </c>
    </row>
    <row r="27" spans="1:12" ht="60.75" customHeight="1" thickBot="1" x14ac:dyDescent="0.3">
      <c r="A27" s="94"/>
      <c r="B27" s="28" t="s">
        <v>115</v>
      </c>
      <c r="C27" s="28" t="s">
        <v>116</v>
      </c>
      <c r="D27" s="28" t="s">
        <v>31</v>
      </c>
      <c r="E27" s="31" t="s">
        <v>117</v>
      </c>
      <c r="F27" s="15" t="s">
        <v>118</v>
      </c>
      <c r="G27" s="15" t="s">
        <v>119</v>
      </c>
      <c r="H27" s="66">
        <v>1</v>
      </c>
      <c r="I27" s="45">
        <v>0.5</v>
      </c>
      <c r="J27" s="45" t="s">
        <v>293</v>
      </c>
      <c r="K27" s="46" t="s">
        <v>294</v>
      </c>
    </row>
    <row r="28" spans="1:12" ht="20.25" customHeight="1" x14ac:dyDescent="0.25">
      <c r="A28" s="94"/>
      <c r="B28" s="97" t="s">
        <v>121</v>
      </c>
      <c r="C28" s="97" t="s">
        <v>122</v>
      </c>
      <c r="D28" s="97" t="s">
        <v>31</v>
      </c>
      <c r="E28" s="100" t="s">
        <v>123</v>
      </c>
      <c r="F28" s="93" t="s">
        <v>124</v>
      </c>
      <c r="G28" s="121" t="s">
        <v>125</v>
      </c>
      <c r="H28" s="119">
        <v>1</v>
      </c>
      <c r="I28" s="119">
        <v>0.95</v>
      </c>
      <c r="J28" s="159" t="s">
        <v>264</v>
      </c>
      <c r="K28" s="159" t="s">
        <v>265</v>
      </c>
    </row>
    <row r="29" spans="1:12" ht="15.75" thickBot="1" x14ac:dyDescent="0.3">
      <c r="A29" s="94"/>
      <c r="B29" s="97"/>
      <c r="C29" s="97"/>
      <c r="D29" s="97"/>
      <c r="E29" s="101"/>
      <c r="F29" s="94"/>
      <c r="G29" s="122"/>
      <c r="H29" s="264"/>
      <c r="I29" s="264"/>
      <c r="J29" s="160"/>
      <c r="K29" s="160"/>
    </row>
    <row r="30" spans="1:12" ht="66.75" customHeight="1" thickBot="1" x14ac:dyDescent="0.3">
      <c r="A30" s="94"/>
      <c r="B30" s="97"/>
      <c r="C30" s="97"/>
      <c r="D30" s="97"/>
      <c r="E30" s="102"/>
      <c r="F30" s="94"/>
      <c r="G30" s="123"/>
      <c r="H30" s="120"/>
      <c r="I30" s="120"/>
      <c r="J30" s="160"/>
      <c r="K30" s="161"/>
    </row>
    <row r="31" spans="1:12" ht="96" customHeight="1" thickBot="1" x14ac:dyDescent="0.3">
      <c r="A31" s="94"/>
      <c r="B31" s="97"/>
      <c r="C31" s="97" t="s">
        <v>128</v>
      </c>
      <c r="D31" s="97" t="s">
        <v>31</v>
      </c>
      <c r="E31" s="100" t="s">
        <v>129</v>
      </c>
      <c r="F31" s="94"/>
      <c r="G31" s="121" t="s">
        <v>130</v>
      </c>
      <c r="H31" s="119">
        <v>1</v>
      </c>
      <c r="I31" s="265">
        <v>1</v>
      </c>
      <c r="J31" s="159" t="s">
        <v>266</v>
      </c>
      <c r="K31" s="277" t="s">
        <v>267</v>
      </c>
    </row>
    <row r="32" spans="1:12" ht="29.25" customHeight="1" thickBot="1" x14ac:dyDescent="0.3">
      <c r="A32" s="94"/>
      <c r="B32" s="97"/>
      <c r="C32" s="97"/>
      <c r="D32" s="97"/>
      <c r="E32" s="101"/>
      <c r="F32" s="94"/>
      <c r="G32" s="122"/>
      <c r="H32" s="264"/>
      <c r="I32" s="266"/>
      <c r="J32" s="160"/>
      <c r="K32" s="278"/>
    </row>
    <row r="33" spans="1:13" ht="90" hidden="1" customHeight="1" thickBot="1" x14ac:dyDescent="0.3">
      <c r="A33" s="94"/>
      <c r="B33" s="97"/>
      <c r="C33" s="97"/>
      <c r="D33" s="97"/>
      <c r="E33" s="102"/>
      <c r="F33" s="94"/>
      <c r="G33" s="123"/>
      <c r="H33" s="120"/>
      <c r="I33" s="267"/>
      <c r="J33" s="161"/>
      <c r="K33" s="279"/>
    </row>
    <row r="34" spans="1:13" ht="47.25" customHeight="1" thickBot="1" x14ac:dyDescent="0.3">
      <c r="A34" s="94"/>
      <c r="B34" s="97"/>
      <c r="C34" s="97" t="s">
        <v>131</v>
      </c>
      <c r="D34" s="97" t="s">
        <v>31</v>
      </c>
      <c r="E34" s="152" t="s">
        <v>132</v>
      </c>
      <c r="F34" s="94"/>
      <c r="G34" s="121" t="s">
        <v>133</v>
      </c>
      <c r="H34" s="260">
        <v>1</v>
      </c>
      <c r="I34" s="262">
        <v>0.95</v>
      </c>
      <c r="J34" s="159" t="s">
        <v>272</v>
      </c>
      <c r="K34" s="277" t="s">
        <v>273</v>
      </c>
    </row>
    <row r="35" spans="1:13" ht="48.75" customHeight="1" thickBot="1" x14ac:dyDescent="0.3">
      <c r="A35" s="94"/>
      <c r="B35" s="97"/>
      <c r="C35" s="97"/>
      <c r="D35" s="97"/>
      <c r="E35" s="152"/>
      <c r="F35" s="94"/>
      <c r="G35" s="122"/>
      <c r="H35" s="261"/>
      <c r="I35" s="262"/>
      <c r="J35" s="160"/>
      <c r="K35" s="278"/>
    </row>
    <row r="36" spans="1:13" ht="48.75" customHeight="1" thickBot="1" x14ac:dyDescent="0.3">
      <c r="A36" s="94"/>
      <c r="B36" s="97"/>
      <c r="C36" s="97"/>
      <c r="D36" s="97"/>
      <c r="E36" s="152"/>
      <c r="F36" s="94"/>
      <c r="G36" s="122"/>
      <c r="H36" s="261"/>
      <c r="I36" s="262"/>
      <c r="J36" s="160"/>
      <c r="K36" s="278"/>
    </row>
    <row r="37" spans="1:13" ht="8.25" customHeight="1" thickBot="1" x14ac:dyDescent="0.3">
      <c r="A37" s="95"/>
      <c r="B37" s="97"/>
      <c r="C37" s="97"/>
      <c r="D37" s="97"/>
      <c r="E37" s="152"/>
      <c r="F37" s="95"/>
      <c r="G37" s="123"/>
      <c r="H37" s="261"/>
      <c r="I37" s="262"/>
      <c r="J37" s="161"/>
      <c r="K37" s="279"/>
    </row>
    <row r="38" spans="1:13" ht="48.75" customHeight="1" thickBot="1" x14ac:dyDescent="0.3">
      <c r="A38" s="12" t="s">
        <v>134</v>
      </c>
      <c r="B38" s="28" t="s">
        <v>135</v>
      </c>
      <c r="C38" s="28" t="s">
        <v>136</v>
      </c>
      <c r="D38" s="28" t="s">
        <v>100</v>
      </c>
      <c r="E38" s="31" t="s">
        <v>137</v>
      </c>
      <c r="F38" s="15" t="s">
        <v>138</v>
      </c>
      <c r="G38" s="67" t="s">
        <v>139</v>
      </c>
      <c r="H38" s="68">
        <v>1</v>
      </c>
      <c r="I38" s="64">
        <v>0.8</v>
      </c>
      <c r="J38" s="64" t="s">
        <v>295</v>
      </c>
      <c r="K38" s="81" t="s">
        <v>269</v>
      </c>
      <c r="M38" s="75"/>
    </row>
    <row r="39" spans="1:13" ht="23.25" customHeight="1" thickBot="1" x14ac:dyDescent="0.3">
      <c r="A39" s="141" t="s">
        <v>4</v>
      </c>
      <c r="B39" s="150" t="s">
        <v>142</v>
      </c>
      <c r="C39" s="96" t="s">
        <v>143</v>
      </c>
      <c r="D39" s="96" t="s">
        <v>144</v>
      </c>
      <c r="E39" s="96" t="s">
        <v>145</v>
      </c>
      <c r="F39" s="150" t="s">
        <v>9</v>
      </c>
      <c r="G39" s="130" t="s">
        <v>146</v>
      </c>
      <c r="H39" s="131"/>
      <c r="I39" s="96" t="s">
        <v>274</v>
      </c>
      <c r="J39" s="96" t="s">
        <v>148</v>
      </c>
      <c r="K39" s="96" t="s">
        <v>14</v>
      </c>
    </row>
    <row r="40" spans="1:13" ht="49.5" customHeight="1" thickBot="1" x14ac:dyDescent="0.3">
      <c r="A40" s="141"/>
      <c r="B40" s="151"/>
      <c r="C40" s="96"/>
      <c r="D40" s="96"/>
      <c r="E40" s="96"/>
      <c r="F40" s="151"/>
      <c r="G40" s="132"/>
      <c r="H40" s="133"/>
      <c r="I40" s="96"/>
      <c r="J40" s="96"/>
      <c r="K40" s="96"/>
    </row>
    <row r="41" spans="1:13" s="2" customFormat="1" ht="36" customHeight="1" x14ac:dyDescent="0.2">
      <c r="A41" s="156" t="s">
        <v>149</v>
      </c>
      <c r="B41" s="153" t="s">
        <v>150</v>
      </c>
      <c r="C41" s="153" t="s">
        <v>151</v>
      </c>
      <c r="D41" s="153" t="s">
        <v>152</v>
      </c>
      <c r="E41" s="153" t="s">
        <v>153</v>
      </c>
      <c r="F41" s="153" t="s">
        <v>154</v>
      </c>
      <c r="G41" s="186">
        <v>25</v>
      </c>
      <c r="H41" s="187"/>
      <c r="I41" s="196">
        <v>21</v>
      </c>
      <c r="J41" s="280">
        <f>+I41/G41</f>
        <v>0.84</v>
      </c>
      <c r="K41" s="127" t="s">
        <v>155</v>
      </c>
    </row>
    <row r="42" spans="1:13" s="2" customFormat="1" ht="18" customHeight="1" thickBot="1" x14ac:dyDescent="0.25">
      <c r="A42" s="157"/>
      <c r="B42" s="154"/>
      <c r="C42" s="154"/>
      <c r="D42" s="154"/>
      <c r="E42" s="155"/>
      <c r="F42" s="154"/>
      <c r="G42" s="188"/>
      <c r="H42" s="189"/>
      <c r="I42" s="197"/>
      <c r="J42" s="197"/>
      <c r="K42" s="129"/>
    </row>
    <row r="43" spans="1:13" s="2" customFormat="1" ht="25.5" customHeight="1" x14ac:dyDescent="0.2">
      <c r="A43" s="157"/>
      <c r="B43" s="154"/>
      <c r="C43" s="154"/>
      <c r="D43" s="154"/>
      <c r="E43" s="153" t="s">
        <v>156</v>
      </c>
      <c r="F43" s="154"/>
      <c r="G43" s="255">
        <v>5000</v>
      </c>
      <c r="H43" s="256"/>
      <c r="I43" s="196">
        <v>1789</v>
      </c>
      <c r="J43" s="280">
        <f>+I43/G43</f>
        <v>0.35780000000000001</v>
      </c>
      <c r="K43" s="127" t="s">
        <v>157</v>
      </c>
    </row>
    <row r="44" spans="1:13" s="2" customFormat="1" ht="18" customHeight="1" thickBot="1" x14ac:dyDescent="0.25">
      <c r="A44" s="157"/>
      <c r="B44" s="154"/>
      <c r="C44" s="154"/>
      <c r="D44" s="155"/>
      <c r="E44" s="155"/>
      <c r="F44" s="154"/>
      <c r="G44" s="257"/>
      <c r="H44" s="258"/>
      <c r="I44" s="197"/>
      <c r="J44" s="197"/>
      <c r="K44" s="129"/>
    </row>
    <row r="45" spans="1:13" ht="35.25" customHeight="1" x14ac:dyDescent="0.25">
      <c r="A45" s="157"/>
      <c r="B45" s="154"/>
      <c r="C45" s="154"/>
      <c r="D45" s="153" t="s">
        <v>158</v>
      </c>
      <c r="E45" s="153" t="s">
        <v>159</v>
      </c>
      <c r="F45" s="154"/>
      <c r="G45" s="186">
        <v>120</v>
      </c>
      <c r="H45" s="187"/>
      <c r="I45" s="196">
        <v>0</v>
      </c>
      <c r="J45" s="280">
        <v>0</v>
      </c>
      <c r="K45" s="127" t="s">
        <v>155</v>
      </c>
    </row>
    <row r="46" spans="1:13" ht="36" customHeight="1" thickBot="1" x14ac:dyDescent="0.3">
      <c r="A46" s="157"/>
      <c r="B46" s="154"/>
      <c r="C46" s="155"/>
      <c r="D46" s="154"/>
      <c r="E46" s="154"/>
      <c r="F46" s="155"/>
      <c r="G46" s="188"/>
      <c r="H46" s="189"/>
      <c r="I46" s="197"/>
      <c r="J46" s="197"/>
      <c r="K46" s="129"/>
    </row>
    <row r="47" spans="1:13" ht="36" customHeight="1" x14ac:dyDescent="0.25">
      <c r="A47" s="157"/>
      <c r="B47" s="154"/>
      <c r="C47" s="153" t="s">
        <v>160</v>
      </c>
      <c r="D47" s="153" t="s">
        <v>161</v>
      </c>
      <c r="E47" s="153" t="s">
        <v>162</v>
      </c>
      <c r="F47" s="153" t="s">
        <v>154</v>
      </c>
      <c r="G47" s="243">
        <v>1500</v>
      </c>
      <c r="H47" s="244"/>
      <c r="I47" s="210">
        <v>802</v>
      </c>
      <c r="J47" s="280">
        <f>+I47/G47</f>
        <v>0.53466666666666662</v>
      </c>
      <c r="K47" s="127" t="s">
        <v>157</v>
      </c>
    </row>
    <row r="48" spans="1:13" ht="18.75" customHeight="1" thickBot="1" x14ac:dyDescent="0.3">
      <c r="A48" s="157"/>
      <c r="B48" s="154"/>
      <c r="C48" s="154"/>
      <c r="D48" s="155"/>
      <c r="E48" s="154"/>
      <c r="F48" s="154"/>
      <c r="G48" s="253"/>
      <c r="H48" s="254"/>
      <c r="I48" s="211"/>
      <c r="J48" s="281"/>
      <c r="K48" s="128"/>
    </row>
    <row r="49" spans="1:11" ht="36" customHeight="1" thickBot="1" x14ac:dyDescent="0.3">
      <c r="A49" s="157"/>
      <c r="B49" s="154"/>
      <c r="C49" s="154"/>
      <c r="D49" s="178" t="s">
        <v>163</v>
      </c>
      <c r="E49" s="154"/>
      <c r="F49" s="154"/>
      <c r="G49" s="253"/>
      <c r="H49" s="254"/>
      <c r="I49" s="211"/>
      <c r="J49" s="281"/>
      <c r="K49" s="128"/>
    </row>
    <row r="50" spans="1:11" ht="9.75" customHeight="1" thickBot="1" x14ac:dyDescent="0.3">
      <c r="A50" s="157"/>
      <c r="B50" s="154"/>
      <c r="C50" s="154"/>
      <c r="D50" s="178"/>
      <c r="E50" s="154"/>
      <c r="F50" s="154"/>
      <c r="G50" s="253"/>
      <c r="H50" s="254"/>
      <c r="I50" s="211"/>
      <c r="J50" s="281"/>
      <c r="K50" s="128"/>
    </row>
    <row r="51" spans="1:11" ht="23.25" customHeight="1" x14ac:dyDescent="0.25">
      <c r="A51" s="157"/>
      <c r="B51" s="154"/>
      <c r="C51" s="154"/>
      <c r="D51" s="153" t="s">
        <v>164</v>
      </c>
      <c r="E51" s="154"/>
      <c r="F51" s="154"/>
      <c r="G51" s="253"/>
      <c r="H51" s="254"/>
      <c r="I51" s="211"/>
      <c r="J51" s="281"/>
      <c r="K51" s="128"/>
    </row>
    <row r="52" spans="1:11" ht="18.75" customHeight="1" thickBot="1" x14ac:dyDescent="0.3">
      <c r="A52" s="157"/>
      <c r="B52" s="154"/>
      <c r="C52" s="154"/>
      <c r="D52" s="155"/>
      <c r="E52" s="154"/>
      <c r="F52" s="154"/>
      <c r="G52" s="253"/>
      <c r="H52" s="254"/>
      <c r="I52" s="211"/>
      <c r="J52" s="281"/>
      <c r="K52" s="128"/>
    </row>
    <row r="53" spans="1:11" ht="36" customHeight="1" x14ac:dyDescent="0.25">
      <c r="A53" s="157"/>
      <c r="B53" s="154"/>
      <c r="C53" s="154"/>
      <c r="D53" s="153" t="s">
        <v>165</v>
      </c>
      <c r="E53" s="154"/>
      <c r="F53" s="154"/>
      <c r="G53" s="253"/>
      <c r="H53" s="254"/>
      <c r="I53" s="211"/>
      <c r="J53" s="281"/>
      <c r="K53" s="128"/>
    </row>
    <row r="54" spans="1:11" ht="3.75" customHeight="1" thickBot="1" x14ac:dyDescent="0.3">
      <c r="A54" s="157"/>
      <c r="B54" s="154"/>
      <c r="C54" s="154"/>
      <c r="D54" s="155"/>
      <c r="E54" s="154"/>
      <c r="F54" s="154"/>
      <c r="G54" s="253"/>
      <c r="H54" s="254"/>
      <c r="I54" s="211"/>
      <c r="J54" s="281"/>
      <c r="K54" s="128"/>
    </row>
    <row r="55" spans="1:11" ht="36" customHeight="1" x14ac:dyDescent="0.25">
      <c r="A55" s="157"/>
      <c r="B55" s="154"/>
      <c r="C55" s="154"/>
      <c r="D55" s="153" t="s">
        <v>166</v>
      </c>
      <c r="E55" s="154"/>
      <c r="F55" s="154"/>
      <c r="G55" s="253"/>
      <c r="H55" s="254"/>
      <c r="I55" s="211"/>
      <c r="J55" s="281"/>
      <c r="K55" s="128"/>
    </row>
    <row r="56" spans="1:11" ht="18" customHeight="1" thickBot="1" x14ac:dyDescent="0.3">
      <c r="A56" s="157"/>
      <c r="B56" s="154"/>
      <c r="C56" s="154"/>
      <c r="D56" s="155"/>
      <c r="E56" s="155"/>
      <c r="F56" s="154"/>
      <c r="G56" s="245"/>
      <c r="H56" s="246"/>
      <c r="I56" s="212"/>
      <c r="J56" s="282"/>
      <c r="K56" s="129"/>
    </row>
    <row r="57" spans="1:11" ht="36" customHeight="1" x14ac:dyDescent="0.25">
      <c r="A57" s="157"/>
      <c r="B57" s="154"/>
      <c r="C57" s="154"/>
      <c r="D57" s="153" t="s">
        <v>167</v>
      </c>
      <c r="E57" s="153" t="s">
        <v>168</v>
      </c>
      <c r="F57" s="154"/>
      <c r="G57" s="186">
        <v>15</v>
      </c>
      <c r="H57" s="187"/>
      <c r="I57" s="196">
        <v>17</v>
      </c>
      <c r="J57" s="280">
        <f>+I57/G57</f>
        <v>1.1333333333333333</v>
      </c>
      <c r="K57" s="127" t="s">
        <v>157</v>
      </c>
    </row>
    <row r="58" spans="1:11" ht="17.25" customHeight="1" thickBot="1" x14ac:dyDescent="0.3">
      <c r="A58" s="157"/>
      <c r="B58" s="154"/>
      <c r="C58" s="155"/>
      <c r="D58" s="155"/>
      <c r="E58" s="155"/>
      <c r="F58" s="155"/>
      <c r="G58" s="188"/>
      <c r="H58" s="189"/>
      <c r="I58" s="197"/>
      <c r="J58" s="197"/>
      <c r="K58" s="129"/>
    </row>
    <row r="59" spans="1:11" ht="36" customHeight="1" thickBot="1" x14ac:dyDescent="0.3">
      <c r="A59" s="157"/>
      <c r="B59" s="154"/>
      <c r="C59" s="153" t="s">
        <v>169</v>
      </c>
      <c r="D59" s="20" t="s">
        <v>170</v>
      </c>
      <c r="E59" s="210" t="s">
        <v>171</v>
      </c>
      <c r="F59" s="159" t="s">
        <v>154</v>
      </c>
      <c r="G59" s="186">
        <v>260</v>
      </c>
      <c r="H59" s="187"/>
      <c r="I59" s="196">
        <v>188</v>
      </c>
      <c r="J59" s="280">
        <f>+I59/G59</f>
        <v>0.72307692307692306</v>
      </c>
      <c r="K59" s="127" t="s">
        <v>157</v>
      </c>
    </row>
    <row r="60" spans="1:11" ht="35.25" customHeight="1" thickBot="1" x14ac:dyDescent="0.3">
      <c r="A60" s="157"/>
      <c r="B60" s="154"/>
      <c r="C60" s="154"/>
      <c r="D60" s="20" t="s">
        <v>172</v>
      </c>
      <c r="E60" s="211"/>
      <c r="F60" s="160"/>
      <c r="G60" s="249"/>
      <c r="H60" s="250"/>
      <c r="I60" s="283"/>
      <c r="J60" s="283"/>
      <c r="K60" s="128"/>
    </row>
    <row r="61" spans="1:11" ht="36" customHeight="1" thickBot="1" x14ac:dyDescent="0.3">
      <c r="A61" s="157"/>
      <c r="B61" s="154"/>
      <c r="C61" s="154"/>
      <c r="D61" s="20" t="s">
        <v>173</v>
      </c>
      <c r="E61" s="211"/>
      <c r="F61" s="160"/>
      <c r="G61" s="249"/>
      <c r="H61" s="250"/>
      <c r="I61" s="283"/>
      <c r="J61" s="283"/>
      <c r="K61" s="128"/>
    </row>
    <row r="62" spans="1:11" ht="15.75" thickBot="1" x14ac:dyDescent="0.3">
      <c r="A62" s="157"/>
      <c r="B62" s="154"/>
      <c r="C62" s="154"/>
      <c r="D62" s="20" t="s">
        <v>174</v>
      </c>
      <c r="E62" s="211"/>
      <c r="F62" s="160"/>
      <c r="G62" s="249"/>
      <c r="H62" s="250"/>
      <c r="I62" s="283"/>
      <c r="J62" s="283"/>
      <c r="K62" s="128"/>
    </row>
    <row r="63" spans="1:11" ht="15.75" thickBot="1" x14ac:dyDescent="0.3">
      <c r="A63" s="157"/>
      <c r="B63" s="154"/>
      <c r="C63" s="154"/>
      <c r="D63" s="21" t="s">
        <v>175</v>
      </c>
      <c r="E63" s="211"/>
      <c r="F63" s="160"/>
      <c r="G63" s="249"/>
      <c r="H63" s="250"/>
      <c r="I63" s="283"/>
      <c r="J63" s="283"/>
      <c r="K63" s="128"/>
    </row>
    <row r="64" spans="1:11" ht="40.5" customHeight="1" thickBot="1" x14ac:dyDescent="0.3">
      <c r="A64" s="157"/>
      <c r="B64" s="154"/>
      <c r="C64" s="154"/>
      <c r="D64" s="20" t="s">
        <v>176</v>
      </c>
      <c r="E64" s="212"/>
      <c r="F64" s="160"/>
      <c r="G64" s="188"/>
      <c r="H64" s="189"/>
      <c r="I64" s="283"/>
      <c r="J64" s="283"/>
      <c r="K64" s="129"/>
    </row>
    <row r="65" spans="1:11" ht="64.5" customHeight="1" thickBot="1" x14ac:dyDescent="0.3">
      <c r="A65" s="157"/>
      <c r="B65" s="154"/>
      <c r="C65" s="154"/>
      <c r="D65" s="20" t="s">
        <v>177</v>
      </c>
      <c r="E65" s="24" t="s">
        <v>178</v>
      </c>
      <c r="F65" s="160"/>
      <c r="G65" s="233">
        <v>7</v>
      </c>
      <c r="H65" s="234"/>
      <c r="I65" s="82">
        <v>0</v>
      </c>
      <c r="J65" s="83">
        <v>0</v>
      </c>
      <c r="K65" s="47" t="s">
        <v>157</v>
      </c>
    </row>
    <row r="66" spans="1:11" ht="26.25" customHeight="1" thickBot="1" x14ac:dyDescent="0.3">
      <c r="A66" s="157"/>
      <c r="B66" s="154"/>
      <c r="C66" s="154"/>
      <c r="D66" s="176" t="s">
        <v>179</v>
      </c>
      <c r="E66" s="24" t="s">
        <v>180</v>
      </c>
      <c r="F66" s="160"/>
      <c r="G66" s="251">
        <v>4</v>
      </c>
      <c r="H66" s="252"/>
      <c r="I66" s="84">
        <v>5</v>
      </c>
      <c r="J66" s="85">
        <f>+I66/G66</f>
        <v>1.25</v>
      </c>
      <c r="K66" s="41" t="s">
        <v>157</v>
      </c>
    </row>
    <row r="67" spans="1:11" ht="39" customHeight="1" thickBot="1" x14ac:dyDescent="0.3">
      <c r="A67" s="157"/>
      <c r="B67" s="154"/>
      <c r="C67" s="154"/>
      <c r="D67" s="176"/>
      <c r="E67" s="24" t="s">
        <v>181</v>
      </c>
      <c r="F67" s="160"/>
      <c r="G67" s="233">
        <v>2</v>
      </c>
      <c r="H67" s="234"/>
      <c r="I67" s="82">
        <v>2</v>
      </c>
      <c r="J67" s="83">
        <f>+I67/G67</f>
        <v>1</v>
      </c>
      <c r="K67" s="47" t="s">
        <v>157</v>
      </c>
    </row>
    <row r="68" spans="1:11" ht="26.25" thickBot="1" x14ac:dyDescent="0.3">
      <c r="A68" s="157"/>
      <c r="B68" s="154"/>
      <c r="C68" s="154"/>
      <c r="D68" s="20" t="s">
        <v>182</v>
      </c>
      <c r="E68" s="24" t="s">
        <v>183</v>
      </c>
      <c r="F68" s="160"/>
      <c r="G68" s="233">
        <v>70</v>
      </c>
      <c r="H68" s="234"/>
      <c r="I68" s="82">
        <v>0</v>
      </c>
      <c r="J68" s="83">
        <v>0</v>
      </c>
      <c r="K68" s="41" t="s">
        <v>157</v>
      </c>
    </row>
    <row r="69" spans="1:11" ht="43.5" customHeight="1" thickBot="1" x14ac:dyDescent="0.3">
      <c r="A69" s="157"/>
      <c r="B69" s="154"/>
      <c r="C69" s="155"/>
      <c r="D69" s="20" t="s">
        <v>184</v>
      </c>
      <c r="E69" s="24" t="s">
        <v>185</v>
      </c>
      <c r="F69" s="161"/>
      <c r="G69" s="233">
        <v>7</v>
      </c>
      <c r="H69" s="234"/>
      <c r="I69" s="82">
        <v>0</v>
      </c>
      <c r="J69" s="83">
        <v>0</v>
      </c>
      <c r="K69" s="47" t="s">
        <v>157</v>
      </c>
    </row>
    <row r="70" spans="1:11" ht="71.25" customHeight="1" thickBot="1" x14ac:dyDescent="0.3">
      <c r="A70" s="157"/>
      <c r="B70" s="154"/>
      <c r="C70" s="127" t="s">
        <v>186</v>
      </c>
      <c r="D70" s="20" t="s">
        <v>187</v>
      </c>
      <c r="E70" s="24" t="s">
        <v>188</v>
      </c>
      <c r="F70" s="159" t="s">
        <v>33</v>
      </c>
      <c r="G70" s="176">
        <v>2</v>
      </c>
      <c r="H70" s="200"/>
      <c r="I70" s="82">
        <v>0</v>
      </c>
      <c r="J70" s="86">
        <f>+I70/G70</f>
        <v>0</v>
      </c>
      <c r="K70" s="41" t="s">
        <v>157</v>
      </c>
    </row>
    <row r="71" spans="1:11" ht="49.5" customHeight="1" thickBot="1" x14ac:dyDescent="0.3">
      <c r="A71" s="157"/>
      <c r="B71" s="154"/>
      <c r="C71" s="128"/>
      <c r="D71" s="20" t="s">
        <v>189</v>
      </c>
      <c r="E71" s="24" t="s">
        <v>190</v>
      </c>
      <c r="F71" s="160"/>
      <c r="G71" s="247">
        <v>0.3</v>
      </c>
      <c r="H71" s="248"/>
      <c r="I71" s="82">
        <v>0</v>
      </c>
      <c r="J71" s="86">
        <f>+I71/30</f>
        <v>0</v>
      </c>
      <c r="K71" s="47" t="s">
        <v>157</v>
      </c>
    </row>
    <row r="72" spans="1:11" ht="62.25" customHeight="1" thickBot="1" x14ac:dyDescent="0.3">
      <c r="A72" s="157"/>
      <c r="B72" s="154"/>
      <c r="C72" s="128"/>
      <c r="D72" s="20" t="s">
        <v>191</v>
      </c>
      <c r="E72" s="24" t="s">
        <v>192</v>
      </c>
      <c r="F72" s="160"/>
      <c r="G72" s="176">
        <v>40</v>
      </c>
      <c r="H72" s="200"/>
      <c r="I72" s="82">
        <v>12</v>
      </c>
      <c r="J72" s="86">
        <f>+I72/G72</f>
        <v>0.3</v>
      </c>
      <c r="K72" s="41" t="s">
        <v>157</v>
      </c>
    </row>
    <row r="73" spans="1:11" ht="39" thickBot="1" x14ac:dyDescent="0.3">
      <c r="A73" s="157"/>
      <c r="B73" s="154"/>
      <c r="C73" s="128"/>
      <c r="D73" s="20" t="s">
        <v>193</v>
      </c>
      <c r="E73" s="24" t="s">
        <v>194</v>
      </c>
      <c r="F73" s="160"/>
      <c r="G73" s="176">
        <v>3</v>
      </c>
      <c r="H73" s="200"/>
      <c r="I73" s="82">
        <v>0</v>
      </c>
      <c r="J73" s="86">
        <v>0</v>
      </c>
      <c r="K73" s="47" t="s">
        <v>157</v>
      </c>
    </row>
    <row r="74" spans="1:11" ht="39" customHeight="1" thickBot="1" x14ac:dyDescent="0.3">
      <c r="A74" s="157"/>
      <c r="B74" s="154"/>
      <c r="C74" s="128"/>
      <c r="D74" s="20" t="s">
        <v>195</v>
      </c>
      <c r="E74" s="24" t="s">
        <v>196</v>
      </c>
      <c r="F74" s="160"/>
      <c r="G74" s="176">
        <v>4</v>
      </c>
      <c r="H74" s="200"/>
      <c r="I74" s="82">
        <v>1</v>
      </c>
      <c r="J74" s="86">
        <f>+I74/G74</f>
        <v>0.25</v>
      </c>
      <c r="K74" s="41" t="s">
        <v>157</v>
      </c>
    </row>
    <row r="75" spans="1:11" ht="82.5" customHeight="1" thickBot="1" x14ac:dyDescent="0.3">
      <c r="A75" s="157"/>
      <c r="B75" s="154"/>
      <c r="C75" s="128"/>
      <c r="D75" s="20" t="s">
        <v>197</v>
      </c>
      <c r="E75" s="24" t="s">
        <v>198</v>
      </c>
      <c r="F75" s="160"/>
      <c r="G75" s="176">
        <v>20</v>
      </c>
      <c r="H75" s="200"/>
      <c r="I75" s="82">
        <v>0</v>
      </c>
      <c r="J75" s="86">
        <v>0</v>
      </c>
      <c r="K75" s="47" t="s">
        <v>157</v>
      </c>
    </row>
    <row r="76" spans="1:11" ht="63.75" customHeight="1" thickBot="1" x14ac:dyDescent="0.3">
      <c r="A76" s="157"/>
      <c r="B76" s="154"/>
      <c r="C76" s="129"/>
      <c r="D76" s="20" t="s">
        <v>199</v>
      </c>
      <c r="E76" s="24" t="s">
        <v>200</v>
      </c>
      <c r="F76" s="161"/>
      <c r="G76" s="239">
        <v>0.3</v>
      </c>
      <c r="H76" s="240"/>
      <c r="I76" s="82">
        <v>0</v>
      </c>
      <c r="J76" s="86">
        <f>+I76/30</f>
        <v>0</v>
      </c>
      <c r="K76" s="41" t="s">
        <v>157</v>
      </c>
    </row>
    <row r="77" spans="1:11" ht="117.75" customHeight="1" thickBot="1" x14ac:dyDescent="0.3">
      <c r="A77" s="157"/>
      <c r="B77" s="154"/>
      <c r="C77" s="7" t="s">
        <v>201</v>
      </c>
      <c r="D77" s="7" t="s">
        <v>202</v>
      </c>
      <c r="E77" s="9" t="s">
        <v>203</v>
      </c>
      <c r="F77" s="34" t="s">
        <v>33</v>
      </c>
      <c r="G77" s="239">
        <v>0.35</v>
      </c>
      <c r="H77" s="240"/>
      <c r="I77" s="83">
        <v>0.21</v>
      </c>
      <c r="J77" s="86">
        <f>+I77/G77</f>
        <v>0.6</v>
      </c>
      <c r="K77" s="47" t="s">
        <v>157</v>
      </c>
    </row>
    <row r="78" spans="1:11" ht="43.5" customHeight="1" thickBot="1" x14ac:dyDescent="0.3">
      <c r="A78" s="157"/>
      <c r="B78" s="154"/>
      <c r="C78" s="167" t="s">
        <v>204</v>
      </c>
      <c r="D78" s="24" t="s">
        <v>205</v>
      </c>
      <c r="E78" s="24" t="s">
        <v>206</v>
      </c>
      <c r="F78" s="159" t="s">
        <v>154</v>
      </c>
      <c r="G78" s="241">
        <v>1</v>
      </c>
      <c r="H78" s="242"/>
      <c r="I78" s="87">
        <v>0</v>
      </c>
      <c r="J78" s="86">
        <v>0</v>
      </c>
      <c r="K78" s="41" t="s">
        <v>157</v>
      </c>
    </row>
    <row r="79" spans="1:11" ht="39" thickBot="1" x14ac:dyDescent="0.3">
      <c r="A79" s="157"/>
      <c r="B79" s="154"/>
      <c r="C79" s="168"/>
      <c r="D79" s="24" t="s">
        <v>207</v>
      </c>
      <c r="E79" s="24" t="s">
        <v>208</v>
      </c>
      <c r="F79" s="160"/>
      <c r="G79" s="176">
        <v>2</v>
      </c>
      <c r="H79" s="200"/>
      <c r="I79" s="87">
        <v>0</v>
      </c>
      <c r="J79" s="86">
        <v>0</v>
      </c>
      <c r="K79" s="47" t="s">
        <v>157</v>
      </c>
    </row>
    <row r="80" spans="1:11" ht="55.5" customHeight="1" thickBot="1" x14ac:dyDescent="0.3">
      <c r="A80" s="157"/>
      <c r="B80" s="154"/>
      <c r="C80" s="168"/>
      <c r="D80" s="24" t="s">
        <v>209</v>
      </c>
      <c r="E80" s="177" t="s">
        <v>210</v>
      </c>
      <c r="F80" s="160"/>
      <c r="G80" s="235">
        <v>10</v>
      </c>
      <c r="H80" s="236"/>
      <c r="I80" s="284">
        <v>0</v>
      </c>
      <c r="J80" s="285">
        <f>+I80/G80</f>
        <v>0</v>
      </c>
      <c r="K80" s="127" t="s">
        <v>157</v>
      </c>
    </row>
    <row r="81" spans="1:11" ht="24.75" customHeight="1" thickBot="1" x14ac:dyDescent="0.3">
      <c r="A81" s="157"/>
      <c r="B81" s="154"/>
      <c r="C81" s="168"/>
      <c r="D81" s="24" t="s">
        <v>211</v>
      </c>
      <c r="E81" s="177"/>
      <c r="F81" s="160"/>
      <c r="G81" s="237"/>
      <c r="H81" s="238"/>
      <c r="I81" s="284"/>
      <c r="J81" s="285"/>
      <c r="K81" s="129"/>
    </row>
    <row r="82" spans="1:11" ht="48.75" customHeight="1" thickBot="1" x14ac:dyDescent="0.3">
      <c r="A82" s="157"/>
      <c r="B82" s="154"/>
      <c r="C82" s="168"/>
      <c r="D82" s="24" t="s">
        <v>207</v>
      </c>
      <c r="E82" s="24" t="s">
        <v>212</v>
      </c>
      <c r="F82" s="160"/>
      <c r="G82" s="239">
        <v>0.1</v>
      </c>
      <c r="H82" s="240"/>
      <c r="I82" s="88">
        <v>0.02</v>
      </c>
      <c r="J82" s="86">
        <f>+I82/G82</f>
        <v>0.19999999999999998</v>
      </c>
      <c r="K82" s="47" t="s">
        <v>157</v>
      </c>
    </row>
    <row r="83" spans="1:11" ht="51" customHeight="1" thickBot="1" x14ac:dyDescent="0.3">
      <c r="A83" s="157"/>
      <c r="B83" s="154"/>
      <c r="C83" s="169"/>
      <c r="D83" s="24" t="s">
        <v>213</v>
      </c>
      <c r="E83" s="24" t="s">
        <v>214</v>
      </c>
      <c r="F83" s="161"/>
      <c r="G83" s="176">
        <v>5</v>
      </c>
      <c r="H83" s="200"/>
      <c r="I83" s="87">
        <v>0</v>
      </c>
      <c r="J83" s="86">
        <v>0</v>
      </c>
      <c r="K83" s="47" t="s">
        <v>157</v>
      </c>
    </row>
    <row r="84" spans="1:11" ht="42" customHeight="1" thickBot="1" x14ac:dyDescent="0.3">
      <c r="A84" s="157"/>
      <c r="B84" s="154"/>
      <c r="C84" s="164" t="s">
        <v>215</v>
      </c>
      <c r="D84" s="23" t="s">
        <v>216</v>
      </c>
      <c r="E84" s="23" t="s">
        <v>217</v>
      </c>
      <c r="F84" s="153" t="s">
        <v>154</v>
      </c>
      <c r="G84" s="243">
        <v>2000</v>
      </c>
      <c r="H84" s="244"/>
      <c r="I84" s="284">
        <v>1348</v>
      </c>
      <c r="J84" s="285">
        <f>+I84/G84</f>
        <v>0.67400000000000004</v>
      </c>
      <c r="K84" s="127" t="s">
        <v>157</v>
      </c>
    </row>
    <row r="85" spans="1:11" ht="27" customHeight="1" thickBot="1" x14ac:dyDescent="0.3">
      <c r="A85" s="157"/>
      <c r="B85" s="154"/>
      <c r="C85" s="164"/>
      <c r="D85" s="23" t="s">
        <v>218</v>
      </c>
      <c r="E85" s="23"/>
      <c r="F85" s="154"/>
      <c r="G85" s="245"/>
      <c r="H85" s="246"/>
      <c r="I85" s="284"/>
      <c r="J85" s="285"/>
      <c r="K85" s="128"/>
    </row>
    <row r="86" spans="1:11" ht="54.75" customHeight="1" thickBot="1" x14ac:dyDescent="0.3">
      <c r="A86" s="157"/>
      <c r="B86" s="154"/>
      <c r="C86" s="164"/>
      <c r="D86" s="23" t="s">
        <v>219</v>
      </c>
      <c r="E86" s="23" t="s">
        <v>220</v>
      </c>
      <c r="F86" s="155"/>
      <c r="G86" s="176">
        <v>4</v>
      </c>
      <c r="H86" s="200"/>
      <c r="I86" s="87">
        <v>4</v>
      </c>
      <c r="J86" s="86">
        <f>+I86/G86</f>
        <v>1</v>
      </c>
      <c r="K86" s="47" t="s">
        <v>157</v>
      </c>
    </row>
    <row r="87" spans="1:11" ht="62.25" customHeight="1" thickBot="1" x14ac:dyDescent="0.3">
      <c r="A87" s="157"/>
      <c r="B87" s="154"/>
      <c r="C87" s="164" t="s">
        <v>221</v>
      </c>
      <c r="D87" s="23" t="s">
        <v>222</v>
      </c>
      <c r="E87" s="23" t="s">
        <v>223</v>
      </c>
      <c r="F87" s="153" t="s">
        <v>154</v>
      </c>
      <c r="G87" s="233">
        <v>15</v>
      </c>
      <c r="H87" s="234"/>
      <c r="I87" s="87">
        <v>0</v>
      </c>
      <c r="J87" s="86">
        <v>0</v>
      </c>
      <c r="K87" s="47" t="s">
        <v>157</v>
      </c>
    </row>
    <row r="88" spans="1:11" ht="68.25" customHeight="1" thickBot="1" x14ac:dyDescent="0.3">
      <c r="A88" s="157"/>
      <c r="B88" s="154"/>
      <c r="C88" s="164"/>
      <c r="D88" s="23" t="s">
        <v>224</v>
      </c>
      <c r="E88" s="23" t="s">
        <v>225</v>
      </c>
      <c r="F88" s="155"/>
      <c r="G88" s="233">
        <v>25</v>
      </c>
      <c r="H88" s="234"/>
      <c r="I88" s="87">
        <v>0</v>
      </c>
      <c r="J88" s="86">
        <v>0</v>
      </c>
      <c r="K88" s="47" t="s">
        <v>157</v>
      </c>
    </row>
    <row r="89" spans="1:11" ht="29.25" customHeight="1" thickBot="1" x14ac:dyDescent="0.3">
      <c r="A89" s="157"/>
      <c r="B89" s="154"/>
      <c r="C89" s="107" t="s">
        <v>226</v>
      </c>
      <c r="D89" s="23" t="s">
        <v>227</v>
      </c>
      <c r="E89" s="164" t="s">
        <v>228</v>
      </c>
      <c r="F89" s="153" t="s">
        <v>154</v>
      </c>
      <c r="G89" s="235">
        <v>5</v>
      </c>
      <c r="H89" s="236"/>
      <c r="I89" s="284">
        <v>0</v>
      </c>
      <c r="J89" s="285">
        <v>0</v>
      </c>
      <c r="K89" s="127" t="s">
        <v>157</v>
      </c>
    </row>
    <row r="90" spans="1:11" ht="60" customHeight="1" thickBot="1" x14ac:dyDescent="0.3">
      <c r="A90" s="158"/>
      <c r="B90" s="155"/>
      <c r="C90" s="108"/>
      <c r="D90" s="23" t="s">
        <v>229</v>
      </c>
      <c r="E90" s="164"/>
      <c r="F90" s="155"/>
      <c r="G90" s="237"/>
      <c r="H90" s="238"/>
      <c r="I90" s="284"/>
      <c r="J90" s="285"/>
      <c r="K90" s="129"/>
    </row>
    <row r="91" spans="1:11" x14ac:dyDescent="0.25">
      <c r="B91" s="8"/>
      <c r="J91" s="72"/>
    </row>
    <row r="94" spans="1:11" x14ac:dyDescent="0.25">
      <c r="A94" s="10" t="s">
        <v>230</v>
      </c>
      <c r="B94" s="10"/>
      <c r="C94" s="38"/>
      <c r="D94" s="38"/>
      <c r="E94" s="39" t="s">
        <v>231</v>
      </c>
      <c r="F94" s="38"/>
    </row>
    <row r="95" spans="1:11" x14ac:dyDescent="0.25">
      <c r="A95" s="4" t="s">
        <v>232</v>
      </c>
      <c r="B95" s="4"/>
      <c r="C95" s="38"/>
      <c r="D95" s="38"/>
      <c r="E95" s="38" t="s">
        <v>33</v>
      </c>
      <c r="F95" s="38"/>
    </row>
    <row r="96" spans="1:11" x14ac:dyDescent="0.25">
      <c r="A96" s="4" t="s">
        <v>233</v>
      </c>
      <c r="B96" s="4"/>
      <c r="C96" s="38"/>
      <c r="D96" s="38"/>
      <c r="E96" s="38" t="s">
        <v>234</v>
      </c>
      <c r="F96" s="38"/>
    </row>
  </sheetData>
  <mergeCells count="178">
    <mergeCell ref="I89:I90"/>
    <mergeCell ref="J89:J90"/>
    <mergeCell ref="K89:K90"/>
    <mergeCell ref="C87:C88"/>
    <mergeCell ref="F87:F88"/>
    <mergeCell ref="G87:H87"/>
    <mergeCell ref="G88:H88"/>
    <mergeCell ref="C89:C90"/>
    <mergeCell ref="E89:E90"/>
    <mergeCell ref="F89:F90"/>
    <mergeCell ref="G89:H90"/>
    <mergeCell ref="I84:I85"/>
    <mergeCell ref="J84:J85"/>
    <mergeCell ref="K84:K85"/>
    <mergeCell ref="G86:H86"/>
    <mergeCell ref="G80:H81"/>
    <mergeCell ref="I80:I81"/>
    <mergeCell ref="J80:J81"/>
    <mergeCell ref="K80:K81"/>
    <mergeCell ref="G82:H82"/>
    <mergeCell ref="G83:H83"/>
    <mergeCell ref="G77:H77"/>
    <mergeCell ref="C78:C83"/>
    <mergeCell ref="F78:F83"/>
    <mergeCell ref="G78:H78"/>
    <mergeCell ref="G79:H79"/>
    <mergeCell ref="E80:E81"/>
    <mergeCell ref="C84:C86"/>
    <mergeCell ref="F84:F86"/>
    <mergeCell ref="G84:H85"/>
    <mergeCell ref="C70:C76"/>
    <mergeCell ref="F70:F76"/>
    <mergeCell ref="G70:H70"/>
    <mergeCell ref="G71:H71"/>
    <mergeCell ref="G72:H72"/>
    <mergeCell ref="G73:H73"/>
    <mergeCell ref="G74:H74"/>
    <mergeCell ref="G75:H75"/>
    <mergeCell ref="G76:H76"/>
    <mergeCell ref="I57:I58"/>
    <mergeCell ref="J57:J58"/>
    <mergeCell ref="K57:K58"/>
    <mergeCell ref="C59:C69"/>
    <mergeCell ref="E59:E64"/>
    <mergeCell ref="F59:F69"/>
    <mergeCell ref="G59:H64"/>
    <mergeCell ref="I59:I64"/>
    <mergeCell ref="J59:J64"/>
    <mergeCell ref="K59:K64"/>
    <mergeCell ref="G65:H65"/>
    <mergeCell ref="D66:D67"/>
    <mergeCell ref="G66:H66"/>
    <mergeCell ref="G67:H67"/>
    <mergeCell ref="G68:H68"/>
    <mergeCell ref="G69:H69"/>
    <mergeCell ref="D49:D50"/>
    <mergeCell ref="D51:D52"/>
    <mergeCell ref="D53:D54"/>
    <mergeCell ref="D55:D56"/>
    <mergeCell ref="C47:C58"/>
    <mergeCell ref="D47:D48"/>
    <mergeCell ref="E47:E56"/>
    <mergeCell ref="F47:F58"/>
    <mergeCell ref="G47:H56"/>
    <mergeCell ref="D57:D58"/>
    <mergeCell ref="E57:E58"/>
    <mergeCell ref="G57:H58"/>
    <mergeCell ref="J41:J42"/>
    <mergeCell ref="K41:K42"/>
    <mergeCell ref="E43:E44"/>
    <mergeCell ref="G43:H44"/>
    <mergeCell ref="I43:I44"/>
    <mergeCell ref="J43:J44"/>
    <mergeCell ref="K43:K44"/>
    <mergeCell ref="J47:J56"/>
    <mergeCell ref="K47:K56"/>
    <mergeCell ref="I47:I56"/>
    <mergeCell ref="G39:H40"/>
    <mergeCell ref="I39:I40"/>
    <mergeCell ref="J39:J40"/>
    <mergeCell ref="K39:K40"/>
    <mergeCell ref="A41:A90"/>
    <mergeCell ref="B41:B90"/>
    <mergeCell ref="C41:C46"/>
    <mergeCell ref="D41:D44"/>
    <mergeCell ref="E41:E42"/>
    <mergeCell ref="F41:F46"/>
    <mergeCell ref="A39:A40"/>
    <mergeCell ref="B39:B40"/>
    <mergeCell ref="C39:C40"/>
    <mergeCell ref="D39:D40"/>
    <mergeCell ref="E39:E40"/>
    <mergeCell ref="F39:F40"/>
    <mergeCell ref="D45:D46"/>
    <mergeCell ref="E45:E46"/>
    <mergeCell ref="G45:H46"/>
    <mergeCell ref="I45:I46"/>
    <mergeCell ref="J45:J46"/>
    <mergeCell ref="K45:K46"/>
    <mergeCell ref="G41:H42"/>
    <mergeCell ref="I41:I42"/>
    <mergeCell ref="K31:K33"/>
    <mergeCell ref="C34:C37"/>
    <mergeCell ref="D34:D37"/>
    <mergeCell ref="E34:E37"/>
    <mergeCell ref="G34:G37"/>
    <mergeCell ref="H34:H37"/>
    <mergeCell ref="I34:I37"/>
    <mergeCell ref="J34:J37"/>
    <mergeCell ref="K34:K37"/>
    <mergeCell ref="K23:K24"/>
    <mergeCell ref="B28:B37"/>
    <mergeCell ref="C28:C30"/>
    <mergeCell ref="D28:D30"/>
    <mergeCell ref="E28:E30"/>
    <mergeCell ref="F28:F37"/>
    <mergeCell ref="G28:G30"/>
    <mergeCell ref="B23:B25"/>
    <mergeCell ref="C23:C25"/>
    <mergeCell ref="D23:D25"/>
    <mergeCell ref="E23:E24"/>
    <mergeCell ref="F23:F25"/>
    <mergeCell ref="G23:G24"/>
    <mergeCell ref="H28:H30"/>
    <mergeCell ref="I28:I30"/>
    <mergeCell ref="J28:J30"/>
    <mergeCell ref="K28:K30"/>
    <mergeCell ref="C31:C33"/>
    <mergeCell ref="D31:D33"/>
    <mergeCell ref="E31:E33"/>
    <mergeCell ref="G31:G33"/>
    <mergeCell ref="H31:H33"/>
    <mergeCell ref="I31:I33"/>
    <mergeCell ref="J31:J33"/>
    <mergeCell ref="H14:H15"/>
    <mergeCell ref="I14:I15"/>
    <mergeCell ref="F9:F21"/>
    <mergeCell ref="G9:G10"/>
    <mergeCell ref="H9:H10"/>
    <mergeCell ref="I9:I10"/>
    <mergeCell ref="J9:J10"/>
    <mergeCell ref="H23:H24"/>
    <mergeCell ref="I23:I24"/>
    <mergeCell ref="J23:J24"/>
    <mergeCell ref="K9:K10"/>
    <mergeCell ref="J14:J15"/>
    <mergeCell ref="K14:K15"/>
    <mergeCell ref="K17:K18"/>
    <mergeCell ref="I3:I4"/>
    <mergeCell ref="J3:J4"/>
    <mergeCell ref="K3:K4"/>
    <mergeCell ref="A5:A8"/>
    <mergeCell ref="B5:B8"/>
    <mergeCell ref="A9:A37"/>
    <mergeCell ref="B9:B21"/>
    <mergeCell ref="C9:C10"/>
    <mergeCell ref="D9:D21"/>
    <mergeCell ref="E9:E10"/>
    <mergeCell ref="C17:C18"/>
    <mergeCell ref="E17:E18"/>
    <mergeCell ref="G17:G18"/>
    <mergeCell ref="H17:H18"/>
    <mergeCell ref="I17:I18"/>
    <mergeCell ref="J17:J18"/>
    <mergeCell ref="C11:C12"/>
    <mergeCell ref="C13:C15"/>
    <mergeCell ref="E14:E15"/>
    <mergeCell ref="G14:G15"/>
    <mergeCell ref="A1:A2"/>
    <mergeCell ref="B1:I2"/>
    <mergeCell ref="A3:A4"/>
    <mergeCell ref="B3:B4"/>
    <mergeCell ref="C3:C4"/>
    <mergeCell ref="D3:D4"/>
    <mergeCell ref="E3:E4"/>
    <mergeCell ref="F3:F4"/>
    <mergeCell ref="G3:G4"/>
    <mergeCell ref="H3:H4"/>
  </mergeCells>
  <hyperlinks>
    <hyperlink ref="K6" r:id="rId1" xr:uid="{9CF56A84-658F-45C9-901B-7A3C76EEEAE1}"/>
    <hyperlink ref="K5" r:id="rId2" xr:uid="{A2F5FC2B-5520-48A3-AAB6-80957E9AE76A}"/>
    <hyperlink ref="K7" r:id="rId3" xr:uid="{6D884D29-02EA-4317-A249-298B8D3ABCE3}"/>
    <hyperlink ref="K22" r:id="rId4" xr:uid="{D7E431CF-868D-478F-8D75-A12485CE54E3}"/>
  </hyperlinks>
  <printOptions horizontalCentered="1"/>
  <pageMargins left="0.11811023622047245" right="0.11811023622047245" top="0.19685039370078741" bottom="0.15748031496062992" header="0.31496062992125984" footer="0.31496062992125984"/>
  <pageSetup paperSize="5" scale="60"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E564C-41E3-4E16-BA55-01EA87CA0715}">
  <dimension ref="A1:O96"/>
  <sheetViews>
    <sheetView tabSelected="1" zoomScale="80" zoomScaleNormal="80" workbookViewId="0">
      <selection activeCell="A91" sqref="A91"/>
    </sheetView>
  </sheetViews>
  <sheetFormatPr baseColWidth="10" defaultColWidth="11.42578125" defaultRowHeight="15" x14ac:dyDescent="0.25"/>
  <cols>
    <col min="1" max="1" width="18.7109375" customWidth="1"/>
    <col min="2" max="2" width="17" customWidth="1"/>
    <col min="3" max="3" width="39.5703125" style="16" customWidth="1"/>
    <col min="4" max="4" width="29.7109375" style="16" customWidth="1"/>
    <col min="5" max="6" width="40.5703125" style="16" customWidth="1"/>
    <col min="7" max="7" width="29.5703125" style="16" customWidth="1"/>
    <col min="8" max="8" width="16.85546875" style="16" customWidth="1"/>
    <col min="9" max="9" width="14.85546875" customWidth="1"/>
    <col min="10" max="10" width="81.28515625" style="16" customWidth="1"/>
    <col min="11" max="11" width="41.28515625" style="16" customWidth="1"/>
  </cols>
  <sheetData>
    <row r="1" spans="1:15" ht="45" customHeight="1" thickBot="1" x14ac:dyDescent="0.3">
      <c r="A1" s="134"/>
      <c r="B1" s="135" t="s">
        <v>0</v>
      </c>
      <c r="C1" s="136"/>
      <c r="D1" s="136"/>
      <c r="E1" s="136"/>
      <c r="F1" s="136"/>
      <c r="G1" s="136"/>
      <c r="H1" s="136"/>
      <c r="I1" s="137"/>
      <c r="J1" s="3" t="s">
        <v>1</v>
      </c>
      <c r="K1" s="3" t="s">
        <v>2</v>
      </c>
    </row>
    <row r="2" spans="1:15" ht="45" customHeight="1" thickBot="1" x14ac:dyDescent="0.3">
      <c r="A2" s="134"/>
      <c r="B2" s="138"/>
      <c r="C2" s="139"/>
      <c r="D2" s="139"/>
      <c r="E2" s="139"/>
      <c r="F2" s="139"/>
      <c r="G2" s="139"/>
      <c r="H2" s="139"/>
      <c r="I2" s="140"/>
      <c r="J2" s="3" t="s">
        <v>3</v>
      </c>
      <c r="K2" s="3">
        <v>1</v>
      </c>
    </row>
    <row r="3" spans="1:15" ht="42.75" customHeight="1" thickBot="1" x14ac:dyDescent="0.3">
      <c r="A3" s="141" t="s">
        <v>4</v>
      </c>
      <c r="B3" s="141" t="s">
        <v>5</v>
      </c>
      <c r="C3" s="96" t="s">
        <v>6</v>
      </c>
      <c r="D3" s="96" t="s">
        <v>7</v>
      </c>
      <c r="E3" s="96" t="s">
        <v>8</v>
      </c>
      <c r="F3" s="150" t="s">
        <v>9</v>
      </c>
      <c r="G3" s="141" t="s">
        <v>10</v>
      </c>
      <c r="H3" s="96" t="s">
        <v>11</v>
      </c>
      <c r="I3" s="96" t="s">
        <v>296</v>
      </c>
      <c r="J3" s="96" t="s">
        <v>13</v>
      </c>
      <c r="K3" s="96" t="s">
        <v>14</v>
      </c>
    </row>
    <row r="4" spans="1:15" ht="17.25" customHeight="1" thickBot="1" x14ac:dyDescent="0.3">
      <c r="A4" s="141"/>
      <c r="B4" s="141"/>
      <c r="C4" s="96"/>
      <c r="D4" s="96"/>
      <c r="E4" s="96"/>
      <c r="F4" s="151"/>
      <c r="G4" s="141"/>
      <c r="H4" s="96"/>
      <c r="I4" s="96"/>
      <c r="J4" s="96"/>
      <c r="K4" s="96"/>
    </row>
    <row r="5" spans="1:15" ht="58.5" customHeight="1" thickBot="1" x14ac:dyDescent="0.3">
      <c r="A5" s="93" t="s">
        <v>15</v>
      </c>
      <c r="B5" s="127" t="s">
        <v>16</v>
      </c>
      <c r="C5" s="55" t="s">
        <v>17</v>
      </c>
      <c r="D5" s="22" t="s">
        <v>18</v>
      </c>
      <c r="E5" s="26" t="s">
        <v>19</v>
      </c>
      <c r="F5" s="35" t="s">
        <v>20</v>
      </c>
      <c r="G5" s="13" t="s">
        <v>21</v>
      </c>
      <c r="H5" s="27">
        <v>1</v>
      </c>
      <c r="I5" s="61">
        <v>0.92</v>
      </c>
      <c r="J5" s="76" t="s">
        <v>322</v>
      </c>
      <c r="K5" s="77" t="s">
        <v>279</v>
      </c>
    </row>
    <row r="6" spans="1:15" ht="88.5" customHeight="1" thickBot="1" x14ac:dyDescent="0.3">
      <c r="A6" s="94"/>
      <c r="B6" s="128"/>
      <c r="C6" s="19" t="s">
        <v>24</v>
      </c>
      <c r="D6" s="22" t="s">
        <v>25</v>
      </c>
      <c r="E6" s="26" t="s">
        <v>26</v>
      </c>
      <c r="F6" s="36" t="s">
        <v>20</v>
      </c>
      <c r="G6" s="17" t="s">
        <v>27</v>
      </c>
      <c r="H6" s="27">
        <v>1</v>
      </c>
      <c r="I6" s="61">
        <v>0.64</v>
      </c>
      <c r="J6" s="76" t="s">
        <v>326</v>
      </c>
      <c r="K6" s="77"/>
    </row>
    <row r="7" spans="1:15" ht="88.5" customHeight="1" thickBot="1" x14ac:dyDescent="0.3">
      <c r="A7" s="94"/>
      <c r="B7" s="128"/>
      <c r="C7" s="25" t="s">
        <v>30</v>
      </c>
      <c r="D7" s="25" t="s">
        <v>31</v>
      </c>
      <c r="E7" s="26" t="s">
        <v>32</v>
      </c>
      <c r="F7" s="36" t="s">
        <v>33</v>
      </c>
      <c r="G7" s="14" t="s">
        <v>34</v>
      </c>
      <c r="H7" s="27">
        <v>1</v>
      </c>
      <c r="I7" s="92">
        <v>1</v>
      </c>
      <c r="J7" s="76" t="s">
        <v>323</v>
      </c>
      <c r="K7" s="77" t="s">
        <v>324</v>
      </c>
      <c r="M7" s="91">
        <f>2/100</f>
        <v>0.02</v>
      </c>
    </row>
    <row r="8" spans="1:15" ht="58.5" customHeight="1" thickBot="1" x14ac:dyDescent="0.3">
      <c r="A8" s="95"/>
      <c r="B8" s="129"/>
      <c r="C8" s="25" t="s">
        <v>37</v>
      </c>
      <c r="D8" s="25" t="s">
        <v>38</v>
      </c>
      <c r="E8" s="26" t="s">
        <v>39</v>
      </c>
      <c r="F8" s="36" t="s">
        <v>40</v>
      </c>
      <c r="G8" s="17" t="s">
        <v>41</v>
      </c>
      <c r="H8" s="27">
        <v>1</v>
      </c>
      <c r="I8" s="61">
        <v>0.84</v>
      </c>
      <c r="J8" s="76" t="s">
        <v>325</v>
      </c>
      <c r="K8" s="80" t="s">
        <v>324</v>
      </c>
      <c r="M8">
        <f>49/51</f>
        <v>0.96078431372549022</v>
      </c>
    </row>
    <row r="9" spans="1:15" ht="42.75" customHeight="1" x14ac:dyDescent="0.25">
      <c r="A9" s="93" t="s">
        <v>44</v>
      </c>
      <c r="B9" s="93" t="s">
        <v>45</v>
      </c>
      <c r="C9" s="93" t="s">
        <v>46</v>
      </c>
      <c r="D9" s="94" t="s">
        <v>47</v>
      </c>
      <c r="E9" s="142" t="s">
        <v>48</v>
      </c>
      <c r="F9" s="124" t="s">
        <v>49</v>
      </c>
      <c r="G9" s="144" t="s">
        <v>50</v>
      </c>
      <c r="H9" s="146">
        <v>0.1</v>
      </c>
      <c r="I9" s="288">
        <v>0.04</v>
      </c>
      <c r="J9" s="148" t="s">
        <v>304</v>
      </c>
      <c r="K9" s="269" t="s">
        <v>305</v>
      </c>
    </row>
    <row r="10" spans="1:15" ht="107.25" customHeight="1" thickBot="1" x14ac:dyDescent="0.3">
      <c r="A10" s="94"/>
      <c r="B10" s="94"/>
      <c r="C10" s="95"/>
      <c r="D10" s="94"/>
      <c r="E10" s="143"/>
      <c r="F10" s="125"/>
      <c r="G10" s="145"/>
      <c r="H10" s="147"/>
      <c r="I10" s="289"/>
      <c r="J10" s="149"/>
      <c r="K10" s="270"/>
      <c r="L10" s="70"/>
      <c r="M10">
        <f>49/51</f>
        <v>0.96078431372549022</v>
      </c>
      <c r="N10" s="91">
        <f>2/51</f>
        <v>3.9215686274509803E-2</v>
      </c>
      <c r="O10" s="91">
        <f>2/51</f>
        <v>3.9215686274509803E-2</v>
      </c>
    </row>
    <row r="11" spans="1:15" ht="111.75" hidden="1" customHeight="1" thickBot="1" x14ac:dyDescent="0.3">
      <c r="A11" s="94"/>
      <c r="B11" s="94"/>
      <c r="C11" s="93" t="s">
        <v>53</v>
      </c>
      <c r="D11" s="94"/>
      <c r="E11" s="18" t="s">
        <v>54</v>
      </c>
      <c r="F11" s="125"/>
      <c r="G11" s="32" t="s">
        <v>55</v>
      </c>
      <c r="H11" s="63">
        <v>1</v>
      </c>
      <c r="I11" s="73"/>
      <c r="J11" s="73"/>
      <c r="K11" s="74"/>
    </row>
    <row r="12" spans="1:15" ht="129" customHeight="1" thickBot="1" x14ac:dyDescent="0.3">
      <c r="A12" s="94"/>
      <c r="B12" s="94"/>
      <c r="C12" s="95"/>
      <c r="D12" s="94"/>
      <c r="E12" s="18" t="s">
        <v>58</v>
      </c>
      <c r="F12" s="125"/>
      <c r="G12" s="32" t="s">
        <v>59</v>
      </c>
      <c r="H12" s="63">
        <v>1</v>
      </c>
      <c r="I12" s="45">
        <v>1</v>
      </c>
      <c r="J12" s="45" t="s">
        <v>306</v>
      </c>
      <c r="K12" s="79" t="s">
        <v>307</v>
      </c>
    </row>
    <row r="13" spans="1:15" ht="135" customHeight="1" thickBot="1" x14ac:dyDescent="0.3">
      <c r="A13" s="94"/>
      <c r="B13" s="94"/>
      <c r="C13" s="93" t="s">
        <v>60</v>
      </c>
      <c r="D13" s="94"/>
      <c r="E13" s="18" t="s">
        <v>61</v>
      </c>
      <c r="F13" s="125"/>
      <c r="G13" s="32" t="s">
        <v>62</v>
      </c>
      <c r="H13" s="63">
        <v>1</v>
      </c>
      <c r="I13" s="45">
        <v>1</v>
      </c>
      <c r="J13" s="45" t="s">
        <v>308</v>
      </c>
      <c r="K13" s="79" t="s">
        <v>309</v>
      </c>
    </row>
    <row r="14" spans="1:15" ht="93" hidden="1" customHeight="1" x14ac:dyDescent="0.25">
      <c r="A14" s="94"/>
      <c r="B14" s="94"/>
      <c r="C14" s="94"/>
      <c r="D14" s="94"/>
      <c r="E14" s="100" t="s">
        <v>65</v>
      </c>
      <c r="F14" s="125"/>
      <c r="G14" s="93" t="s">
        <v>66</v>
      </c>
      <c r="H14" s="146">
        <v>1</v>
      </c>
      <c r="I14" s="286"/>
      <c r="J14" s="271"/>
      <c r="K14" s="273"/>
    </row>
    <row r="15" spans="1:15" ht="58.5" hidden="1" customHeight="1" thickBot="1" x14ac:dyDescent="0.3">
      <c r="A15" s="94"/>
      <c r="B15" s="94"/>
      <c r="C15" s="95"/>
      <c r="D15" s="94"/>
      <c r="E15" s="102"/>
      <c r="F15" s="125"/>
      <c r="G15" s="95"/>
      <c r="H15" s="147"/>
      <c r="I15" s="287"/>
      <c r="J15" s="272"/>
      <c r="K15" s="274"/>
    </row>
    <row r="16" spans="1:15" ht="90" customHeight="1" thickBot="1" x14ac:dyDescent="0.3">
      <c r="A16" s="94"/>
      <c r="B16" s="94"/>
      <c r="C16" s="71" t="s">
        <v>68</v>
      </c>
      <c r="D16" s="94"/>
      <c r="E16" s="29" t="s">
        <v>69</v>
      </c>
      <c r="F16" s="125"/>
      <c r="G16" s="32" t="s">
        <v>70</v>
      </c>
      <c r="H16" s="63">
        <v>1</v>
      </c>
      <c r="I16" s="45">
        <v>0.97</v>
      </c>
      <c r="J16" s="45" t="s">
        <v>310</v>
      </c>
      <c r="K16" s="80" t="s">
        <v>311</v>
      </c>
    </row>
    <row r="17" spans="1:11" ht="85.5" customHeight="1" x14ac:dyDescent="0.25">
      <c r="A17" s="94"/>
      <c r="B17" s="94"/>
      <c r="C17" s="93" t="s">
        <v>77</v>
      </c>
      <c r="D17" s="94"/>
      <c r="E17" s="111" t="s">
        <v>73</v>
      </c>
      <c r="F17" s="125"/>
      <c r="G17" s="144" t="s">
        <v>74</v>
      </c>
      <c r="H17" s="198">
        <v>1</v>
      </c>
      <c r="I17" s="103">
        <v>0.99</v>
      </c>
      <c r="J17" s="103" t="s">
        <v>318</v>
      </c>
      <c r="K17" s="269" t="s">
        <v>312</v>
      </c>
    </row>
    <row r="18" spans="1:11" ht="29.25" customHeight="1" thickBot="1" x14ac:dyDescent="0.3">
      <c r="A18" s="94"/>
      <c r="B18" s="94"/>
      <c r="C18" s="95"/>
      <c r="D18" s="94"/>
      <c r="E18" s="112"/>
      <c r="F18" s="125"/>
      <c r="G18" s="145"/>
      <c r="H18" s="199"/>
      <c r="I18" s="105"/>
      <c r="J18" s="105"/>
      <c r="K18" s="270"/>
    </row>
    <row r="19" spans="1:11" ht="88.5" customHeight="1" thickBot="1" x14ac:dyDescent="0.3">
      <c r="A19" s="94"/>
      <c r="B19" s="94"/>
      <c r="C19" s="28" t="s">
        <v>78</v>
      </c>
      <c r="D19" s="94"/>
      <c r="E19" s="29" t="s">
        <v>79</v>
      </c>
      <c r="F19" s="125"/>
      <c r="G19" s="32" t="s">
        <v>80</v>
      </c>
      <c r="H19" s="63">
        <v>1</v>
      </c>
      <c r="I19" s="45">
        <v>0.96</v>
      </c>
      <c r="J19" s="45" t="s">
        <v>313</v>
      </c>
      <c r="K19" s="79" t="s">
        <v>314</v>
      </c>
    </row>
    <row r="20" spans="1:11" ht="77.25" customHeight="1" thickBot="1" x14ac:dyDescent="0.3">
      <c r="A20" s="94"/>
      <c r="B20" s="94"/>
      <c r="C20" s="25" t="s">
        <v>82</v>
      </c>
      <c r="D20" s="94"/>
      <c r="E20" s="30" t="s">
        <v>83</v>
      </c>
      <c r="F20" s="125"/>
      <c r="G20" s="32" t="s">
        <v>84</v>
      </c>
      <c r="H20" s="63">
        <v>1</v>
      </c>
      <c r="I20" s="64">
        <v>1</v>
      </c>
      <c r="J20" s="90" t="s">
        <v>317</v>
      </c>
      <c r="K20" s="79" t="s">
        <v>316</v>
      </c>
    </row>
    <row r="21" spans="1:11" ht="97.5" customHeight="1" thickBot="1" x14ac:dyDescent="0.3">
      <c r="A21" s="94"/>
      <c r="B21" s="95"/>
      <c r="C21" s="25" t="s">
        <v>87</v>
      </c>
      <c r="D21" s="95"/>
      <c r="E21" s="30" t="s">
        <v>88</v>
      </c>
      <c r="F21" s="126"/>
      <c r="G21" s="32" t="s">
        <v>89</v>
      </c>
      <c r="H21" s="63">
        <v>1</v>
      </c>
      <c r="I21" s="64">
        <v>1</v>
      </c>
      <c r="J21" s="45" t="s">
        <v>315</v>
      </c>
      <c r="K21" s="79" t="s">
        <v>316</v>
      </c>
    </row>
    <row r="22" spans="1:11" ht="76.5" customHeight="1" thickBot="1" x14ac:dyDescent="0.3">
      <c r="A22" s="94"/>
      <c r="B22" s="25" t="s">
        <v>91</v>
      </c>
      <c r="C22" s="25" t="s">
        <v>92</v>
      </c>
      <c r="D22" s="25" t="s">
        <v>18</v>
      </c>
      <c r="E22" s="1" t="s">
        <v>93</v>
      </c>
      <c r="F22" s="25" t="s">
        <v>94</v>
      </c>
      <c r="G22" s="25" t="s">
        <v>95</v>
      </c>
      <c r="H22" s="65">
        <v>1</v>
      </c>
      <c r="I22" s="64">
        <v>0.91</v>
      </c>
      <c r="J22" s="45" t="s">
        <v>319</v>
      </c>
      <c r="K22" s="79" t="s">
        <v>320</v>
      </c>
    </row>
    <row r="23" spans="1:11" ht="36" customHeight="1" thickBot="1" x14ac:dyDescent="0.3">
      <c r="A23" s="94"/>
      <c r="B23" s="106" t="s">
        <v>98</v>
      </c>
      <c r="C23" s="106" t="s">
        <v>99</v>
      </c>
      <c r="D23" s="106" t="s">
        <v>100</v>
      </c>
      <c r="E23" s="115" t="s">
        <v>101</v>
      </c>
      <c r="F23" s="121" t="s">
        <v>102</v>
      </c>
      <c r="G23" s="117" t="s">
        <v>103</v>
      </c>
      <c r="H23" s="119">
        <v>1</v>
      </c>
      <c r="I23" s="103">
        <v>0.95</v>
      </c>
      <c r="J23" s="103" t="s">
        <v>258</v>
      </c>
      <c r="K23" s="269" t="s">
        <v>321</v>
      </c>
    </row>
    <row r="24" spans="1:11" ht="85.5" customHeight="1" thickBot="1" x14ac:dyDescent="0.3">
      <c r="A24" s="94"/>
      <c r="B24" s="106"/>
      <c r="C24" s="106"/>
      <c r="D24" s="106"/>
      <c r="E24" s="116"/>
      <c r="F24" s="122"/>
      <c r="G24" s="118"/>
      <c r="H24" s="120"/>
      <c r="I24" s="105"/>
      <c r="J24" s="105"/>
      <c r="K24" s="270"/>
    </row>
    <row r="25" spans="1:11" ht="111" customHeight="1" thickBot="1" x14ac:dyDescent="0.3">
      <c r="A25" s="94"/>
      <c r="B25" s="106"/>
      <c r="C25" s="106"/>
      <c r="D25" s="106"/>
      <c r="E25" s="37" t="s">
        <v>106</v>
      </c>
      <c r="F25" s="123"/>
      <c r="G25" s="11" t="s">
        <v>107</v>
      </c>
      <c r="H25" s="63">
        <v>1</v>
      </c>
      <c r="I25" s="64">
        <v>0.95</v>
      </c>
      <c r="J25" s="64" t="s">
        <v>260</v>
      </c>
      <c r="K25" s="46" t="s">
        <v>321</v>
      </c>
    </row>
    <row r="26" spans="1:11" ht="51" customHeight="1" thickBot="1" x14ac:dyDescent="0.3">
      <c r="A26" s="94"/>
      <c r="B26" s="28" t="s">
        <v>109</v>
      </c>
      <c r="C26" s="28" t="s">
        <v>110</v>
      </c>
      <c r="D26" s="28" t="s">
        <v>31</v>
      </c>
      <c r="E26" s="31" t="s">
        <v>111</v>
      </c>
      <c r="F26" s="15" t="s">
        <v>112</v>
      </c>
      <c r="G26" s="15" t="s">
        <v>113</v>
      </c>
      <c r="H26" s="66">
        <v>1</v>
      </c>
      <c r="I26" s="64">
        <v>0.92</v>
      </c>
      <c r="J26" s="64" t="s">
        <v>302</v>
      </c>
      <c r="K26" s="46" t="s">
        <v>303</v>
      </c>
    </row>
    <row r="27" spans="1:11" ht="60.75" customHeight="1" thickBot="1" x14ac:dyDescent="0.3">
      <c r="A27" s="94"/>
      <c r="B27" s="28" t="s">
        <v>115</v>
      </c>
      <c r="C27" s="28" t="s">
        <v>116</v>
      </c>
      <c r="D27" s="28" t="s">
        <v>31</v>
      </c>
      <c r="E27" s="31" t="s">
        <v>117</v>
      </c>
      <c r="F27" s="15" t="s">
        <v>118</v>
      </c>
      <c r="G27" s="15" t="s">
        <v>119</v>
      </c>
      <c r="H27" s="66">
        <v>1</v>
      </c>
      <c r="I27" s="45">
        <v>1</v>
      </c>
      <c r="J27" s="45" t="s">
        <v>300</v>
      </c>
      <c r="K27" s="46" t="s">
        <v>312</v>
      </c>
    </row>
    <row r="28" spans="1:11" ht="20.25" customHeight="1" thickBot="1" x14ac:dyDescent="0.3">
      <c r="A28" s="94"/>
      <c r="B28" s="97" t="s">
        <v>121</v>
      </c>
      <c r="C28" s="106" t="s">
        <v>122</v>
      </c>
      <c r="D28" s="106" t="s">
        <v>31</v>
      </c>
      <c r="E28" s="115" t="s">
        <v>123</v>
      </c>
      <c r="F28" s="121" t="s">
        <v>124</v>
      </c>
      <c r="G28" s="121" t="s">
        <v>125</v>
      </c>
      <c r="H28" s="119">
        <v>1</v>
      </c>
      <c r="I28" s="119">
        <v>0.95</v>
      </c>
      <c r="J28" s="159" t="s">
        <v>264</v>
      </c>
      <c r="K28" s="159" t="s">
        <v>265</v>
      </c>
    </row>
    <row r="29" spans="1:11" ht="15.75" thickBot="1" x14ac:dyDescent="0.3">
      <c r="A29" s="94"/>
      <c r="B29" s="97"/>
      <c r="C29" s="106"/>
      <c r="D29" s="106"/>
      <c r="E29" s="290"/>
      <c r="F29" s="122"/>
      <c r="G29" s="122"/>
      <c r="H29" s="264"/>
      <c r="I29" s="264"/>
      <c r="J29" s="160"/>
      <c r="K29" s="160"/>
    </row>
    <row r="30" spans="1:11" ht="66.75" customHeight="1" thickBot="1" x14ac:dyDescent="0.3">
      <c r="A30" s="94"/>
      <c r="B30" s="97"/>
      <c r="C30" s="106"/>
      <c r="D30" s="106"/>
      <c r="E30" s="116"/>
      <c r="F30" s="122"/>
      <c r="G30" s="123"/>
      <c r="H30" s="120"/>
      <c r="I30" s="120"/>
      <c r="J30" s="160"/>
      <c r="K30" s="161"/>
    </row>
    <row r="31" spans="1:11" ht="96" customHeight="1" thickBot="1" x14ac:dyDescent="0.3">
      <c r="A31" s="94"/>
      <c r="B31" s="97"/>
      <c r="C31" s="106" t="s">
        <v>128</v>
      </c>
      <c r="D31" s="106" t="s">
        <v>31</v>
      </c>
      <c r="E31" s="115" t="s">
        <v>129</v>
      </c>
      <c r="F31" s="122"/>
      <c r="G31" s="121" t="s">
        <v>130</v>
      </c>
      <c r="H31" s="119">
        <v>1</v>
      </c>
      <c r="I31" s="265">
        <v>1</v>
      </c>
      <c r="J31" s="159" t="s">
        <v>266</v>
      </c>
      <c r="K31" s="277" t="s">
        <v>267</v>
      </c>
    </row>
    <row r="32" spans="1:11" ht="29.25" customHeight="1" thickBot="1" x14ac:dyDescent="0.3">
      <c r="A32" s="94"/>
      <c r="B32" s="97"/>
      <c r="C32" s="106"/>
      <c r="D32" s="106"/>
      <c r="E32" s="290"/>
      <c r="F32" s="122"/>
      <c r="G32" s="122"/>
      <c r="H32" s="264"/>
      <c r="I32" s="266"/>
      <c r="J32" s="160"/>
      <c r="K32" s="278"/>
    </row>
    <row r="33" spans="1:13" ht="90" hidden="1" customHeight="1" thickBot="1" x14ac:dyDescent="0.3">
      <c r="A33" s="94"/>
      <c r="B33" s="97"/>
      <c r="C33" s="106"/>
      <c r="D33" s="106"/>
      <c r="E33" s="116"/>
      <c r="F33" s="122"/>
      <c r="G33" s="123"/>
      <c r="H33" s="120"/>
      <c r="I33" s="267"/>
      <c r="J33" s="161"/>
      <c r="K33" s="279"/>
    </row>
    <row r="34" spans="1:13" ht="47.25" customHeight="1" thickBot="1" x14ac:dyDescent="0.3">
      <c r="A34" s="94"/>
      <c r="B34" s="97"/>
      <c r="C34" s="106" t="s">
        <v>131</v>
      </c>
      <c r="D34" s="106" t="s">
        <v>31</v>
      </c>
      <c r="E34" s="291" t="s">
        <v>132</v>
      </c>
      <c r="F34" s="122"/>
      <c r="G34" s="121" t="s">
        <v>133</v>
      </c>
      <c r="H34" s="260">
        <v>1</v>
      </c>
      <c r="I34" s="262">
        <v>1</v>
      </c>
      <c r="J34" s="159" t="s">
        <v>272</v>
      </c>
      <c r="K34" s="277" t="s">
        <v>273</v>
      </c>
    </row>
    <row r="35" spans="1:13" ht="48.75" customHeight="1" thickBot="1" x14ac:dyDescent="0.3">
      <c r="A35" s="94"/>
      <c r="B35" s="97"/>
      <c r="C35" s="106"/>
      <c r="D35" s="106"/>
      <c r="E35" s="291"/>
      <c r="F35" s="122"/>
      <c r="G35" s="122"/>
      <c r="H35" s="261"/>
      <c r="I35" s="262"/>
      <c r="J35" s="160"/>
      <c r="K35" s="278"/>
    </row>
    <row r="36" spans="1:13" ht="48.75" customHeight="1" thickBot="1" x14ac:dyDescent="0.3">
      <c r="A36" s="94"/>
      <c r="B36" s="97"/>
      <c r="C36" s="106"/>
      <c r="D36" s="106"/>
      <c r="E36" s="291"/>
      <c r="F36" s="122"/>
      <c r="G36" s="122"/>
      <c r="H36" s="261"/>
      <c r="I36" s="262"/>
      <c r="J36" s="160"/>
      <c r="K36" s="278"/>
    </row>
    <row r="37" spans="1:13" ht="8.25" customHeight="1" thickBot="1" x14ac:dyDescent="0.3">
      <c r="A37" s="95"/>
      <c r="B37" s="97"/>
      <c r="C37" s="106"/>
      <c r="D37" s="106"/>
      <c r="E37" s="291"/>
      <c r="F37" s="123"/>
      <c r="G37" s="123"/>
      <c r="H37" s="261"/>
      <c r="I37" s="262"/>
      <c r="J37" s="161"/>
      <c r="K37" s="279"/>
    </row>
    <row r="38" spans="1:13" ht="48.75" customHeight="1" thickBot="1" x14ac:dyDescent="0.3">
      <c r="A38" s="12" t="s">
        <v>134</v>
      </c>
      <c r="B38" s="28" t="s">
        <v>135</v>
      </c>
      <c r="C38" s="28" t="s">
        <v>136</v>
      </c>
      <c r="D38" s="28" t="s">
        <v>100</v>
      </c>
      <c r="E38" s="31" t="s">
        <v>137</v>
      </c>
      <c r="F38" s="15" t="s">
        <v>138</v>
      </c>
      <c r="G38" s="67" t="s">
        <v>139</v>
      </c>
      <c r="H38" s="68">
        <v>1</v>
      </c>
      <c r="I38" s="64">
        <v>1</v>
      </c>
      <c r="J38" s="64" t="s">
        <v>301</v>
      </c>
      <c r="K38" s="81" t="s">
        <v>269</v>
      </c>
      <c r="M38" s="75"/>
    </row>
    <row r="39" spans="1:13" ht="23.25" customHeight="1" thickBot="1" x14ac:dyDescent="0.3">
      <c r="A39" s="141" t="s">
        <v>4</v>
      </c>
      <c r="B39" s="150" t="s">
        <v>142</v>
      </c>
      <c r="C39" s="96" t="s">
        <v>143</v>
      </c>
      <c r="D39" s="96" t="s">
        <v>144</v>
      </c>
      <c r="E39" s="96" t="s">
        <v>145</v>
      </c>
      <c r="F39" s="150" t="s">
        <v>9</v>
      </c>
      <c r="G39" s="130" t="s">
        <v>146</v>
      </c>
      <c r="H39" s="131"/>
      <c r="I39" s="96" t="s">
        <v>297</v>
      </c>
      <c r="J39" s="96" t="s">
        <v>148</v>
      </c>
      <c r="K39" s="96" t="s">
        <v>14</v>
      </c>
    </row>
    <row r="40" spans="1:13" ht="49.5" customHeight="1" thickBot="1" x14ac:dyDescent="0.3">
      <c r="A40" s="141"/>
      <c r="B40" s="151"/>
      <c r="C40" s="96"/>
      <c r="D40" s="96"/>
      <c r="E40" s="96"/>
      <c r="F40" s="151"/>
      <c r="G40" s="132"/>
      <c r="H40" s="133"/>
      <c r="I40" s="96"/>
      <c r="J40" s="96"/>
      <c r="K40" s="96"/>
    </row>
    <row r="41" spans="1:13" s="2" customFormat="1" ht="36" customHeight="1" x14ac:dyDescent="0.2">
      <c r="A41" s="156" t="s">
        <v>149</v>
      </c>
      <c r="B41" s="153" t="s">
        <v>150</v>
      </c>
      <c r="C41" s="153" t="s">
        <v>151</v>
      </c>
      <c r="D41" s="153" t="s">
        <v>152</v>
      </c>
      <c r="E41" s="153" t="s">
        <v>153</v>
      </c>
      <c r="F41" s="153" t="s">
        <v>154</v>
      </c>
      <c r="G41" s="186">
        <v>25</v>
      </c>
      <c r="H41" s="187"/>
      <c r="I41" s="196">
        <v>26</v>
      </c>
      <c r="J41" s="280">
        <f>+I41/G41</f>
        <v>1.04</v>
      </c>
      <c r="K41" s="127" t="s">
        <v>155</v>
      </c>
    </row>
    <row r="42" spans="1:13" s="2" customFormat="1" ht="18" customHeight="1" thickBot="1" x14ac:dyDescent="0.25">
      <c r="A42" s="157"/>
      <c r="B42" s="154"/>
      <c r="C42" s="154"/>
      <c r="D42" s="154"/>
      <c r="E42" s="155"/>
      <c r="F42" s="154"/>
      <c r="G42" s="188"/>
      <c r="H42" s="189"/>
      <c r="I42" s="197"/>
      <c r="J42" s="197"/>
      <c r="K42" s="129"/>
    </row>
    <row r="43" spans="1:13" s="2" customFormat="1" ht="25.5" customHeight="1" x14ac:dyDescent="0.2">
      <c r="A43" s="157"/>
      <c r="B43" s="154"/>
      <c r="C43" s="154"/>
      <c r="D43" s="154"/>
      <c r="E43" s="153" t="s">
        <v>156</v>
      </c>
      <c r="F43" s="154"/>
      <c r="G43" s="255">
        <v>5000</v>
      </c>
      <c r="H43" s="256"/>
      <c r="I43" s="292">
        <v>3809</v>
      </c>
      <c r="J43" s="280">
        <f>+I43/G43</f>
        <v>0.76180000000000003</v>
      </c>
      <c r="K43" s="127" t="s">
        <v>157</v>
      </c>
    </row>
    <row r="44" spans="1:13" s="2" customFormat="1" ht="18" customHeight="1" thickBot="1" x14ac:dyDescent="0.25">
      <c r="A44" s="157"/>
      <c r="B44" s="154"/>
      <c r="C44" s="154"/>
      <c r="D44" s="155"/>
      <c r="E44" s="155"/>
      <c r="F44" s="154"/>
      <c r="G44" s="257"/>
      <c r="H44" s="258"/>
      <c r="I44" s="197"/>
      <c r="J44" s="197"/>
      <c r="K44" s="129"/>
    </row>
    <row r="45" spans="1:13" ht="35.25" customHeight="1" x14ac:dyDescent="0.25">
      <c r="A45" s="157"/>
      <c r="B45" s="154"/>
      <c r="C45" s="154"/>
      <c r="D45" s="153" t="s">
        <v>158</v>
      </c>
      <c r="E45" s="153" t="s">
        <v>159</v>
      </c>
      <c r="F45" s="154"/>
      <c r="G45" s="186">
        <v>120</v>
      </c>
      <c r="H45" s="187"/>
      <c r="I45" s="196">
        <v>37</v>
      </c>
      <c r="J45" s="280">
        <f>+I45/G45</f>
        <v>0.30833333333333335</v>
      </c>
      <c r="K45" s="127" t="s">
        <v>155</v>
      </c>
    </row>
    <row r="46" spans="1:13" ht="36" customHeight="1" thickBot="1" x14ac:dyDescent="0.3">
      <c r="A46" s="157"/>
      <c r="B46" s="154"/>
      <c r="C46" s="155"/>
      <c r="D46" s="154"/>
      <c r="E46" s="154"/>
      <c r="F46" s="155"/>
      <c r="G46" s="188"/>
      <c r="H46" s="189"/>
      <c r="I46" s="197"/>
      <c r="J46" s="197"/>
      <c r="K46" s="129"/>
    </row>
    <row r="47" spans="1:13" ht="36" customHeight="1" x14ac:dyDescent="0.25">
      <c r="A47" s="157"/>
      <c r="B47" s="154"/>
      <c r="C47" s="153" t="s">
        <v>160</v>
      </c>
      <c r="D47" s="153" t="s">
        <v>161</v>
      </c>
      <c r="E47" s="153" t="s">
        <v>162</v>
      </c>
      <c r="F47" s="153" t="s">
        <v>154</v>
      </c>
      <c r="G47" s="243">
        <v>1500</v>
      </c>
      <c r="H47" s="244"/>
      <c r="I47" s="293">
        <v>1352</v>
      </c>
      <c r="J47" s="280">
        <f>+I47/G47</f>
        <v>0.90133333333333332</v>
      </c>
      <c r="K47" s="127" t="s">
        <v>157</v>
      </c>
    </row>
    <row r="48" spans="1:13" ht="18.75" customHeight="1" thickBot="1" x14ac:dyDescent="0.3">
      <c r="A48" s="157"/>
      <c r="B48" s="154"/>
      <c r="C48" s="154"/>
      <c r="D48" s="155"/>
      <c r="E48" s="154"/>
      <c r="F48" s="154"/>
      <c r="G48" s="253"/>
      <c r="H48" s="254"/>
      <c r="I48" s="211"/>
      <c r="J48" s="281"/>
      <c r="K48" s="128"/>
    </row>
    <row r="49" spans="1:11" ht="36" customHeight="1" thickBot="1" x14ac:dyDescent="0.3">
      <c r="A49" s="157"/>
      <c r="B49" s="154"/>
      <c r="C49" s="154"/>
      <c r="D49" s="178" t="s">
        <v>163</v>
      </c>
      <c r="E49" s="154"/>
      <c r="F49" s="154"/>
      <c r="G49" s="253"/>
      <c r="H49" s="254"/>
      <c r="I49" s="211"/>
      <c r="J49" s="281"/>
      <c r="K49" s="128"/>
    </row>
    <row r="50" spans="1:11" ht="9.75" customHeight="1" thickBot="1" x14ac:dyDescent="0.3">
      <c r="A50" s="157"/>
      <c r="B50" s="154"/>
      <c r="C50" s="154"/>
      <c r="D50" s="178"/>
      <c r="E50" s="154"/>
      <c r="F50" s="154"/>
      <c r="G50" s="253"/>
      <c r="H50" s="254"/>
      <c r="I50" s="211"/>
      <c r="J50" s="281"/>
      <c r="K50" s="128"/>
    </row>
    <row r="51" spans="1:11" ht="23.25" customHeight="1" x14ac:dyDescent="0.25">
      <c r="A51" s="157"/>
      <c r="B51" s="154"/>
      <c r="C51" s="154"/>
      <c r="D51" s="153" t="s">
        <v>164</v>
      </c>
      <c r="E51" s="154"/>
      <c r="F51" s="154"/>
      <c r="G51" s="253"/>
      <c r="H51" s="254"/>
      <c r="I51" s="211"/>
      <c r="J51" s="281"/>
      <c r="K51" s="128"/>
    </row>
    <row r="52" spans="1:11" ht="18.75" customHeight="1" thickBot="1" x14ac:dyDescent="0.3">
      <c r="A52" s="157"/>
      <c r="B52" s="154"/>
      <c r="C52" s="154"/>
      <c r="D52" s="155"/>
      <c r="E52" s="154"/>
      <c r="F52" s="154"/>
      <c r="G52" s="253"/>
      <c r="H52" s="254"/>
      <c r="I52" s="211"/>
      <c r="J52" s="281"/>
      <c r="K52" s="128"/>
    </row>
    <row r="53" spans="1:11" ht="36" customHeight="1" x14ac:dyDescent="0.25">
      <c r="A53" s="157"/>
      <c r="B53" s="154"/>
      <c r="C53" s="154"/>
      <c r="D53" s="153" t="s">
        <v>165</v>
      </c>
      <c r="E53" s="154"/>
      <c r="F53" s="154"/>
      <c r="G53" s="253"/>
      <c r="H53" s="254"/>
      <c r="I53" s="211"/>
      <c r="J53" s="281"/>
      <c r="K53" s="128"/>
    </row>
    <row r="54" spans="1:11" ht="3.75" customHeight="1" thickBot="1" x14ac:dyDescent="0.3">
      <c r="A54" s="157"/>
      <c r="B54" s="154"/>
      <c r="C54" s="154"/>
      <c r="D54" s="155"/>
      <c r="E54" s="154"/>
      <c r="F54" s="154"/>
      <c r="G54" s="253"/>
      <c r="H54" s="254"/>
      <c r="I54" s="211"/>
      <c r="J54" s="281"/>
      <c r="K54" s="128"/>
    </row>
    <row r="55" spans="1:11" ht="36" customHeight="1" x14ac:dyDescent="0.25">
      <c r="A55" s="157"/>
      <c r="B55" s="154"/>
      <c r="C55" s="154"/>
      <c r="D55" s="153" t="s">
        <v>166</v>
      </c>
      <c r="E55" s="154"/>
      <c r="F55" s="154"/>
      <c r="G55" s="253"/>
      <c r="H55" s="254"/>
      <c r="I55" s="211"/>
      <c r="J55" s="281"/>
      <c r="K55" s="128"/>
    </row>
    <row r="56" spans="1:11" ht="18" customHeight="1" thickBot="1" x14ac:dyDescent="0.3">
      <c r="A56" s="157"/>
      <c r="B56" s="154"/>
      <c r="C56" s="154"/>
      <c r="D56" s="155"/>
      <c r="E56" s="155"/>
      <c r="F56" s="154"/>
      <c r="G56" s="245"/>
      <c r="H56" s="246"/>
      <c r="I56" s="212"/>
      <c r="J56" s="282"/>
      <c r="K56" s="129"/>
    </row>
    <row r="57" spans="1:11" ht="36" customHeight="1" x14ac:dyDescent="0.25">
      <c r="A57" s="157"/>
      <c r="B57" s="154"/>
      <c r="C57" s="154"/>
      <c r="D57" s="153" t="s">
        <v>167</v>
      </c>
      <c r="E57" s="153" t="s">
        <v>168</v>
      </c>
      <c r="F57" s="154"/>
      <c r="G57" s="186">
        <v>15</v>
      </c>
      <c r="H57" s="187"/>
      <c r="I57" s="196">
        <v>17</v>
      </c>
      <c r="J57" s="280">
        <f>+I57/G57</f>
        <v>1.1333333333333333</v>
      </c>
      <c r="K57" s="127" t="s">
        <v>157</v>
      </c>
    </row>
    <row r="58" spans="1:11" ht="17.25" customHeight="1" thickBot="1" x14ac:dyDescent="0.3">
      <c r="A58" s="157"/>
      <c r="B58" s="154"/>
      <c r="C58" s="155"/>
      <c r="D58" s="155"/>
      <c r="E58" s="155"/>
      <c r="F58" s="155"/>
      <c r="G58" s="188"/>
      <c r="H58" s="189"/>
      <c r="I58" s="197"/>
      <c r="J58" s="197"/>
      <c r="K58" s="129"/>
    </row>
    <row r="59" spans="1:11" ht="36" customHeight="1" thickBot="1" x14ac:dyDescent="0.3">
      <c r="A59" s="157"/>
      <c r="B59" s="154"/>
      <c r="C59" s="153" t="s">
        <v>169</v>
      </c>
      <c r="D59" s="20" t="s">
        <v>170</v>
      </c>
      <c r="E59" s="210" t="s">
        <v>171</v>
      </c>
      <c r="F59" s="159" t="s">
        <v>154</v>
      </c>
      <c r="G59" s="186">
        <v>150</v>
      </c>
      <c r="H59" s="187"/>
      <c r="I59" s="196">
        <v>201</v>
      </c>
      <c r="J59" s="280">
        <f>+I59/G59</f>
        <v>1.34</v>
      </c>
      <c r="K59" s="127" t="s">
        <v>157</v>
      </c>
    </row>
    <row r="60" spans="1:11" ht="35.25" customHeight="1" thickBot="1" x14ac:dyDescent="0.3">
      <c r="A60" s="157"/>
      <c r="B60" s="154"/>
      <c r="C60" s="154"/>
      <c r="D60" s="20" t="s">
        <v>172</v>
      </c>
      <c r="E60" s="211"/>
      <c r="F60" s="160"/>
      <c r="G60" s="249"/>
      <c r="H60" s="250"/>
      <c r="I60" s="283"/>
      <c r="J60" s="283"/>
      <c r="K60" s="128"/>
    </row>
    <row r="61" spans="1:11" ht="36" customHeight="1" thickBot="1" x14ac:dyDescent="0.3">
      <c r="A61" s="157"/>
      <c r="B61" s="154"/>
      <c r="C61" s="154"/>
      <c r="D61" s="20" t="s">
        <v>173</v>
      </c>
      <c r="E61" s="211"/>
      <c r="F61" s="160"/>
      <c r="G61" s="249"/>
      <c r="H61" s="250"/>
      <c r="I61" s="283"/>
      <c r="J61" s="283"/>
      <c r="K61" s="128"/>
    </row>
    <row r="62" spans="1:11" ht="15.75" thickBot="1" x14ac:dyDescent="0.3">
      <c r="A62" s="157"/>
      <c r="B62" s="154"/>
      <c r="C62" s="154"/>
      <c r="D62" s="20" t="s">
        <v>174</v>
      </c>
      <c r="E62" s="211"/>
      <c r="F62" s="160"/>
      <c r="G62" s="249"/>
      <c r="H62" s="250"/>
      <c r="I62" s="283"/>
      <c r="J62" s="283"/>
      <c r="K62" s="128"/>
    </row>
    <row r="63" spans="1:11" ht="15.75" thickBot="1" x14ac:dyDescent="0.3">
      <c r="A63" s="157"/>
      <c r="B63" s="154"/>
      <c r="C63" s="154"/>
      <c r="D63" s="21" t="s">
        <v>175</v>
      </c>
      <c r="E63" s="211"/>
      <c r="F63" s="160"/>
      <c r="G63" s="249"/>
      <c r="H63" s="250"/>
      <c r="I63" s="283"/>
      <c r="J63" s="283"/>
      <c r="K63" s="128"/>
    </row>
    <row r="64" spans="1:11" ht="40.5" customHeight="1" thickBot="1" x14ac:dyDescent="0.3">
      <c r="A64" s="157"/>
      <c r="B64" s="154"/>
      <c r="C64" s="154"/>
      <c r="D64" s="20" t="s">
        <v>176</v>
      </c>
      <c r="E64" s="212"/>
      <c r="F64" s="160"/>
      <c r="G64" s="188"/>
      <c r="H64" s="189"/>
      <c r="I64" s="283"/>
      <c r="J64" s="283"/>
      <c r="K64" s="129"/>
    </row>
    <row r="65" spans="1:11" ht="64.5" customHeight="1" thickBot="1" x14ac:dyDescent="0.3">
      <c r="A65" s="157"/>
      <c r="B65" s="154"/>
      <c r="C65" s="154"/>
      <c r="D65" s="20" t="s">
        <v>177</v>
      </c>
      <c r="E65" s="24" t="s">
        <v>178</v>
      </c>
      <c r="F65" s="160"/>
      <c r="G65" s="233">
        <v>7</v>
      </c>
      <c r="H65" s="234"/>
      <c r="I65" s="82">
        <v>7</v>
      </c>
      <c r="J65" s="83">
        <f t="shared" ref="J65:J80" si="0">+I65/G65</f>
        <v>1</v>
      </c>
      <c r="K65" s="47" t="s">
        <v>157</v>
      </c>
    </row>
    <row r="66" spans="1:11" ht="26.25" customHeight="1" thickBot="1" x14ac:dyDescent="0.3">
      <c r="A66" s="157"/>
      <c r="B66" s="154"/>
      <c r="C66" s="154"/>
      <c r="D66" s="176" t="s">
        <v>179</v>
      </c>
      <c r="E66" s="24" t="s">
        <v>180</v>
      </c>
      <c r="F66" s="160"/>
      <c r="G66" s="251">
        <v>4</v>
      </c>
      <c r="H66" s="252"/>
      <c r="I66" s="84">
        <v>26</v>
      </c>
      <c r="J66" s="85">
        <f t="shared" si="0"/>
        <v>6.5</v>
      </c>
      <c r="K66" s="41" t="s">
        <v>157</v>
      </c>
    </row>
    <row r="67" spans="1:11" ht="39" customHeight="1" thickBot="1" x14ac:dyDescent="0.3">
      <c r="A67" s="157"/>
      <c r="B67" s="154"/>
      <c r="C67" s="154"/>
      <c r="D67" s="176"/>
      <c r="E67" s="24" t="s">
        <v>181</v>
      </c>
      <c r="F67" s="160"/>
      <c r="G67" s="233">
        <v>2</v>
      </c>
      <c r="H67" s="234"/>
      <c r="I67" s="82">
        <v>3</v>
      </c>
      <c r="J67" s="83">
        <f t="shared" si="0"/>
        <v>1.5</v>
      </c>
      <c r="K67" s="47" t="s">
        <v>157</v>
      </c>
    </row>
    <row r="68" spans="1:11" ht="26.25" thickBot="1" x14ac:dyDescent="0.3">
      <c r="A68" s="157"/>
      <c r="B68" s="154"/>
      <c r="C68" s="154"/>
      <c r="D68" s="20" t="s">
        <v>182</v>
      </c>
      <c r="E68" s="24" t="s">
        <v>183</v>
      </c>
      <c r="F68" s="160"/>
      <c r="G68" s="233">
        <v>70</v>
      </c>
      <c r="H68" s="234"/>
      <c r="I68" s="82">
        <v>147</v>
      </c>
      <c r="J68" s="83">
        <f t="shared" si="0"/>
        <v>2.1</v>
      </c>
      <c r="K68" s="41" t="s">
        <v>157</v>
      </c>
    </row>
    <row r="69" spans="1:11" ht="43.5" customHeight="1" thickBot="1" x14ac:dyDescent="0.3">
      <c r="A69" s="157"/>
      <c r="B69" s="154"/>
      <c r="C69" s="155"/>
      <c r="D69" s="20" t="s">
        <v>184</v>
      </c>
      <c r="E69" s="24" t="s">
        <v>185</v>
      </c>
      <c r="F69" s="161"/>
      <c r="G69" s="233">
        <v>7</v>
      </c>
      <c r="H69" s="234"/>
      <c r="I69" s="82">
        <v>30</v>
      </c>
      <c r="J69" s="83">
        <f t="shared" si="0"/>
        <v>4.2857142857142856</v>
      </c>
      <c r="K69" s="47" t="s">
        <v>157</v>
      </c>
    </row>
    <row r="70" spans="1:11" ht="71.25" customHeight="1" thickBot="1" x14ac:dyDescent="0.3">
      <c r="A70" s="157"/>
      <c r="B70" s="154"/>
      <c r="C70" s="127" t="s">
        <v>186</v>
      </c>
      <c r="D70" s="20" t="s">
        <v>187</v>
      </c>
      <c r="E70" s="24" t="s">
        <v>188</v>
      </c>
      <c r="F70" s="159" t="s">
        <v>33</v>
      </c>
      <c r="G70" s="176">
        <v>2</v>
      </c>
      <c r="H70" s="200"/>
      <c r="I70" s="82">
        <v>1</v>
      </c>
      <c r="J70" s="86">
        <f t="shared" si="0"/>
        <v>0.5</v>
      </c>
      <c r="K70" s="41" t="s">
        <v>157</v>
      </c>
    </row>
    <row r="71" spans="1:11" ht="49.5" customHeight="1" thickBot="1" x14ac:dyDescent="0.3">
      <c r="A71" s="157"/>
      <c r="B71" s="154"/>
      <c r="C71" s="128"/>
      <c r="D71" s="20" t="s">
        <v>189</v>
      </c>
      <c r="E71" s="24" t="s">
        <v>190</v>
      </c>
      <c r="F71" s="160"/>
      <c r="G71" s="247">
        <v>0.3</v>
      </c>
      <c r="H71" s="248"/>
      <c r="I71" s="83">
        <v>0.15</v>
      </c>
      <c r="J71" s="86">
        <f t="shared" si="0"/>
        <v>0.5</v>
      </c>
      <c r="K71" s="47" t="s">
        <v>157</v>
      </c>
    </row>
    <row r="72" spans="1:11" ht="62.25" customHeight="1" thickBot="1" x14ac:dyDescent="0.3">
      <c r="A72" s="157"/>
      <c r="B72" s="154"/>
      <c r="C72" s="128"/>
      <c r="D72" s="20" t="s">
        <v>191</v>
      </c>
      <c r="E72" s="24" t="s">
        <v>192</v>
      </c>
      <c r="F72" s="160"/>
      <c r="G72" s="176">
        <v>40</v>
      </c>
      <c r="H72" s="200"/>
      <c r="I72" s="82">
        <v>22</v>
      </c>
      <c r="J72" s="86">
        <f t="shared" si="0"/>
        <v>0.55000000000000004</v>
      </c>
      <c r="K72" s="41" t="s">
        <v>157</v>
      </c>
    </row>
    <row r="73" spans="1:11" ht="39" thickBot="1" x14ac:dyDescent="0.3">
      <c r="A73" s="157"/>
      <c r="B73" s="154"/>
      <c r="C73" s="128"/>
      <c r="D73" s="20" t="s">
        <v>193</v>
      </c>
      <c r="E73" s="24" t="s">
        <v>194</v>
      </c>
      <c r="F73" s="160"/>
      <c r="G73" s="176">
        <v>3</v>
      </c>
      <c r="H73" s="200"/>
      <c r="I73" s="82">
        <v>3</v>
      </c>
      <c r="J73" s="86">
        <f t="shared" si="0"/>
        <v>1</v>
      </c>
      <c r="K73" s="47" t="s">
        <v>155</v>
      </c>
    </row>
    <row r="74" spans="1:11" ht="39" customHeight="1" thickBot="1" x14ac:dyDescent="0.3">
      <c r="A74" s="157"/>
      <c r="B74" s="154"/>
      <c r="C74" s="128"/>
      <c r="D74" s="20" t="s">
        <v>195</v>
      </c>
      <c r="E74" s="24" t="s">
        <v>196</v>
      </c>
      <c r="F74" s="160"/>
      <c r="G74" s="176">
        <v>4</v>
      </c>
      <c r="H74" s="200"/>
      <c r="I74" s="82">
        <v>9</v>
      </c>
      <c r="J74" s="86">
        <f t="shared" si="0"/>
        <v>2.25</v>
      </c>
      <c r="K74" s="41" t="s">
        <v>157</v>
      </c>
    </row>
    <row r="75" spans="1:11" ht="82.5" customHeight="1" thickBot="1" x14ac:dyDescent="0.3">
      <c r="A75" s="157"/>
      <c r="B75" s="154"/>
      <c r="C75" s="128"/>
      <c r="D75" s="20" t="s">
        <v>197</v>
      </c>
      <c r="E75" s="24" t="s">
        <v>198</v>
      </c>
      <c r="F75" s="160"/>
      <c r="G75" s="176">
        <v>20</v>
      </c>
      <c r="H75" s="200"/>
      <c r="I75" s="82">
        <v>105</v>
      </c>
      <c r="J75" s="86">
        <f t="shared" si="0"/>
        <v>5.25</v>
      </c>
      <c r="K75" s="47" t="s">
        <v>157</v>
      </c>
    </row>
    <row r="76" spans="1:11" ht="63.75" customHeight="1" thickBot="1" x14ac:dyDescent="0.3">
      <c r="A76" s="157"/>
      <c r="B76" s="154"/>
      <c r="C76" s="129"/>
      <c r="D76" s="20" t="s">
        <v>199</v>
      </c>
      <c r="E76" s="24" t="s">
        <v>200</v>
      </c>
      <c r="F76" s="161"/>
      <c r="G76" s="239">
        <v>0.3</v>
      </c>
      <c r="H76" s="240"/>
      <c r="I76" s="83">
        <v>0.12</v>
      </c>
      <c r="J76" s="86">
        <f t="shared" si="0"/>
        <v>0.4</v>
      </c>
      <c r="K76" s="41" t="s">
        <v>157</v>
      </c>
    </row>
    <row r="77" spans="1:11" ht="117.75" customHeight="1" thickBot="1" x14ac:dyDescent="0.3">
      <c r="A77" s="157"/>
      <c r="B77" s="154"/>
      <c r="C77" s="7" t="s">
        <v>201</v>
      </c>
      <c r="D77" s="7" t="s">
        <v>202</v>
      </c>
      <c r="E77" s="9" t="s">
        <v>203</v>
      </c>
      <c r="F77" s="34" t="s">
        <v>33</v>
      </c>
      <c r="G77" s="239">
        <v>0.35</v>
      </c>
      <c r="H77" s="240"/>
      <c r="I77" s="83">
        <v>0.3</v>
      </c>
      <c r="J77" s="86">
        <f t="shared" si="0"/>
        <v>0.85714285714285721</v>
      </c>
      <c r="K77" s="47" t="s">
        <v>157</v>
      </c>
    </row>
    <row r="78" spans="1:11" ht="43.5" customHeight="1" thickBot="1" x14ac:dyDescent="0.3">
      <c r="A78" s="157"/>
      <c r="B78" s="154"/>
      <c r="C78" s="167" t="s">
        <v>204</v>
      </c>
      <c r="D78" s="24" t="s">
        <v>205</v>
      </c>
      <c r="E78" s="24" t="s">
        <v>206</v>
      </c>
      <c r="F78" s="159" t="s">
        <v>154</v>
      </c>
      <c r="G78" s="241">
        <v>1</v>
      </c>
      <c r="H78" s="242"/>
      <c r="I78" s="87">
        <v>1</v>
      </c>
      <c r="J78" s="86">
        <f t="shared" si="0"/>
        <v>1</v>
      </c>
      <c r="K78" s="41" t="s">
        <v>157</v>
      </c>
    </row>
    <row r="79" spans="1:11" ht="39" thickBot="1" x14ac:dyDescent="0.3">
      <c r="A79" s="157"/>
      <c r="B79" s="154"/>
      <c r="C79" s="168"/>
      <c r="D79" s="24" t="s">
        <v>207</v>
      </c>
      <c r="E79" s="24" t="s">
        <v>208</v>
      </c>
      <c r="F79" s="160"/>
      <c r="G79" s="176">
        <v>2</v>
      </c>
      <c r="H79" s="200"/>
      <c r="I79" s="87">
        <v>3</v>
      </c>
      <c r="J79" s="86">
        <f t="shared" si="0"/>
        <v>1.5</v>
      </c>
      <c r="K79" s="47" t="s">
        <v>157</v>
      </c>
    </row>
    <row r="80" spans="1:11" ht="55.5" customHeight="1" thickBot="1" x14ac:dyDescent="0.3">
      <c r="A80" s="157"/>
      <c r="B80" s="154"/>
      <c r="C80" s="168"/>
      <c r="D80" s="24" t="s">
        <v>209</v>
      </c>
      <c r="E80" s="177" t="s">
        <v>210</v>
      </c>
      <c r="F80" s="160"/>
      <c r="G80" s="235">
        <v>10</v>
      </c>
      <c r="H80" s="236"/>
      <c r="I80" s="284">
        <v>7</v>
      </c>
      <c r="J80" s="285">
        <f t="shared" si="0"/>
        <v>0.7</v>
      </c>
      <c r="K80" s="127" t="s">
        <v>157</v>
      </c>
    </row>
    <row r="81" spans="1:11" ht="24.75" customHeight="1" thickBot="1" x14ac:dyDescent="0.3">
      <c r="A81" s="157"/>
      <c r="B81" s="154"/>
      <c r="C81" s="168"/>
      <c r="D81" s="24" t="s">
        <v>211</v>
      </c>
      <c r="E81" s="177"/>
      <c r="F81" s="160"/>
      <c r="G81" s="237"/>
      <c r="H81" s="238"/>
      <c r="I81" s="284"/>
      <c r="J81" s="285"/>
      <c r="K81" s="129"/>
    </row>
    <row r="82" spans="1:11" ht="48.75" customHeight="1" thickBot="1" x14ac:dyDescent="0.3">
      <c r="A82" s="157"/>
      <c r="B82" s="154"/>
      <c r="C82" s="168"/>
      <c r="D82" s="24" t="s">
        <v>207</v>
      </c>
      <c r="E82" s="24" t="s">
        <v>212</v>
      </c>
      <c r="F82" s="160"/>
      <c r="G82" s="239">
        <v>0.1</v>
      </c>
      <c r="H82" s="240"/>
      <c r="I82" s="88">
        <v>0.1</v>
      </c>
      <c r="J82" s="86">
        <f>+I82/G82</f>
        <v>1</v>
      </c>
      <c r="K82" s="47" t="s">
        <v>157</v>
      </c>
    </row>
    <row r="83" spans="1:11" ht="51" customHeight="1" thickBot="1" x14ac:dyDescent="0.3">
      <c r="A83" s="157"/>
      <c r="B83" s="154"/>
      <c r="C83" s="169"/>
      <c r="D83" s="24" t="s">
        <v>213</v>
      </c>
      <c r="E83" s="24" t="s">
        <v>214</v>
      </c>
      <c r="F83" s="161"/>
      <c r="G83" s="176">
        <v>5</v>
      </c>
      <c r="H83" s="200"/>
      <c r="I83" s="87">
        <v>7</v>
      </c>
      <c r="J83" s="86">
        <f>+I83/G83</f>
        <v>1.4</v>
      </c>
      <c r="K83" s="47" t="s">
        <v>157</v>
      </c>
    </row>
    <row r="84" spans="1:11" ht="42" customHeight="1" thickBot="1" x14ac:dyDescent="0.3">
      <c r="A84" s="157"/>
      <c r="B84" s="154"/>
      <c r="C84" s="164" t="s">
        <v>215</v>
      </c>
      <c r="D84" s="23" t="s">
        <v>216</v>
      </c>
      <c r="E84" s="23" t="s">
        <v>217</v>
      </c>
      <c r="F84" s="153" t="s">
        <v>154</v>
      </c>
      <c r="G84" s="243">
        <v>2000</v>
      </c>
      <c r="H84" s="244"/>
      <c r="I84" s="284">
        <v>2049</v>
      </c>
      <c r="J84" s="285">
        <f>+I84/G84</f>
        <v>1.0245</v>
      </c>
      <c r="K84" s="127" t="s">
        <v>157</v>
      </c>
    </row>
    <row r="85" spans="1:11" ht="27" customHeight="1" thickBot="1" x14ac:dyDescent="0.3">
      <c r="A85" s="157"/>
      <c r="B85" s="154"/>
      <c r="C85" s="164"/>
      <c r="D85" s="23" t="s">
        <v>218</v>
      </c>
      <c r="E85" s="23"/>
      <c r="F85" s="154"/>
      <c r="G85" s="245"/>
      <c r="H85" s="246"/>
      <c r="I85" s="284"/>
      <c r="J85" s="285"/>
      <c r="K85" s="128"/>
    </row>
    <row r="86" spans="1:11" ht="54.75" customHeight="1" thickBot="1" x14ac:dyDescent="0.3">
      <c r="A86" s="157"/>
      <c r="B86" s="154"/>
      <c r="C86" s="164"/>
      <c r="D86" s="23" t="s">
        <v>219</v>
      </c>
      <c r="E86" s="23" t="s">
        <v>220</v>
      </c>
      <c r="F86" s="155"/>
      <c r="G86" s="176">
        <v>4</v>
      </c>
      <c r="H86" s="200"/>
      <c r="I86" s="87">
        <v>6</v>
      </c>
      <c r="J86" s="86">
        <f>+I86/G86</f>
        <v>1.5</v>
      </c>
      <c r="K86" s="47" t="s">
        <v>157</v>
      </c>
    </row>
    <row r="87" spans="1:11" ht="62.25" customHeight="1" thickBot="1" x14ac:dyDescent="0.3">
      <c r="A87" s="157"/>
      <c r="B87" s="154"/>
      <c r="C87" s="164" t="s">
        <v>221</v>
      </c>
      <c r="D87" s="23" t="s">
        <v>222</v>
      </c>
      <c r="E87" s="23" t="s">
        <v>223</v>
      </c>
      <c r="F87" s="153" t="s">
        <v>154</v>
      </c>
      <c r="G87" s="233">
        <v>15</v>
      </c>
      <c r="H87" s="234"/>
      <c r="I87" s="87">
        <v>30</v>
      </c>
      <c r="J87" s="86">
        <f>+I87/G87</f>
        <v>2</v>
      </c>
      <c r="K87" s="47" t="s">
        <v>157</v>
      </c>
    </row>
    <row r="88" spans="1:11" ht="68.25" customHeight="1" thickBot="1" x14ac:dyDescent="0.3">
      <c r="A88" s="157"/>
      <c r="B88" s="154"/>
      <c r="C88" s="164"/>
      <c r="D88" s="23" t="s">
        <v>224</v>
      </c>
      <c r="E88" s="23" t="s">
        <v>225</v>
      </c>
      <c r="F88" s="155"/>
      <c r="G88" s="233">
        <v>25</v>
      </c>
      <c r="H88" s="234"/>
      <c r="I88" s="87">
        <v>34</v>
      </c>
      <c r="J88" s="86">
        <f>+I88/G88</f>
        <v>1.36</v>
      </c>
      <c r="K88" s="47" t="s">
        <v>157</v>
      </c>
    </row>
    <row r="89" spans="1:11" ht="29.25" customHeight="1" thickBot="1" x14ac:dyDescent="0.3">
      <c r="A89" s="157"/>
      <c r="B89" s="154"/>
      <c r="C89" s="107" t="s">
        <v>226</v>
      </c>
      <c r="D89" s="23" t="s">
        <v>227</v>
      </c>
      <c r="E89" s="164" t="s">
        <v>228</v>
      </c>
      <c r="F89" s="153" t="s">
        <v>154</v>
      </c>
      <c r="G89" s="235">
        <v>5</v>
      </c>
      <c r="H89" s="236"/>
      <c r="I89" s="284">
        <v>10</v>
      </c>
      <c r="J89" s="285">
        <f>+I89/G89</f>
        <v>2</v>
      </c>
      <c r="K89" s="127" t="s">
        <v>157</v>
      </c>
    </row>
    <row r="90" spans="1:11" ht="60" customHeight="1" thickBot="1" x14ac:dyDescent="0.3">
      <c r="A90" s="158"/>
      <c r="B90" s="155"/>
      <c r="C90" s="108"/>
      <c r="D90" s="23" t="s">
        <v>229</v>
      </c>
      <c r="E90" s="164"/>
      <c r="F90" s="155"/>
      <c r="G90" s="237"/>
      <c r="H90" s="238"/>
      <c r="I90" s="284"/>
      <c r="J90" s="285"/>
      <c r="K90" s="129"/>
    </row>
    <row r="91" spans="1:11" x14ac:dyDescent="0.25">
      <c r="B91" s="8"/>
      <c r="J91" s="72"/>
    </row>
    <row r="94" spans="1:11" x14ac:dyDescent="0.25">
      <c r="A94" s="10" t="s">
        <v>230</v>
      </c>
      <c r="B94" s="10"/>
      <c r="C94" s="38"/>
      <c r="D94" s="38"/>
      <c r="E94" s="39" t="s">
        <v>298</v>
      </c>
      <c r="F94" s="38"/>
    </row>
    <row r="95" spans="1:11" x14ac:dyDescent="0.25">
      <c r="A95" s="4" t="s">
        <v>232</v>
      </c>
      <c r="B95" s="4"/>
      <c r="C95" s="38"/>
      <c r="D95" s="38"/>
      <c r="E95" s="38" t="s">
        <v>33</v>
      </c>
      <c r="F95" s="38"/>
    </row>
    <row r="96" spans="1:11" x14ac:dyDescent="0.25">
      <c r="A96" s="4" t="s">
        <v>233</v>
      </c>
      <c r="B96" s="4"/>
      <c r="C96" s="38"/>
      <c r="D96" s="38"/>
      <c r="E96" s="38" t="s">
        <v>234</v>
      </c>
      <c r="F96" s="38"/>
    </row>
  </sheetData>
  <mergeCells count="178">
    <mergeCell ref="I89:I90"/>
    <mergeCell ref="J89:J90"/>
    <mergeCell ref="K89:K90"/>
    <mergeCell ref="C87:C88"/>
    <mergeCell ref="F87:F88"/>
    <mergeCell ref="G87:H87"/>
    <mergeCell ref="G88:H88"/>
    <mergeCell ref="C89:C90"/>
    <mergeCell ref="E89:E90"/>
    <mergeCell ref="F89:F90"/>
    <mergeCell ref="G89:H90"/>
    <mergeCell ref="I84:I85"/>
    <mergeCell ref="J84:J85"/>
    <mergeCell ref="K84:K85"/>
    <mergeCell ref="G86:H86"/>
    <mergeCell ref="G80:H81"/>
    <mergeCell ref="I80:I81"/>
    <mergeCell ref="J80:J81"/>
    <mergeCell ref="K80:K81"/>
    <mergeCell ref="G82:H82"/>
    <mergeCell ref="G83:H83"/>
    <mergeCell ref="G77:H77"/>
    <mergeCell ref="C78:C83"/>
    <mergeCell ref="F78:F83"/>
    <mergeCell ref="G78:H78"/>
    <mergeCell ref="G79:H79"/>
    <mergeCell ref="E80:E81"/>
    <mergeCell ref="C84:C86"/>
    <mergeCell ref="F84:F86"/>
    <mergeCell ref="G84:H85"/>
    <mergeCell ref="C70:C76"/>
    <mergeCell ref="F70:F76"/>
    <mergeCell ref="G70:H70"/>
    <mergeCell ref="G71:H71"/>
    <mergeCell ref="G72:H72"/>
    <mergeCell ref="G73:H73"/>
    <mergeCell ref="G74:H74"/>
    <mergeCell ref="G75:H75"/>
    <mergeCell ref="G76:H76"/>
    <mergeCell ref="I57:I58"/>
    <mergeCell ref="J57:J58"/>
    <mergeCell ref="K57:K58"/>
    <mergeCell ref="C59:C69"/>
    <mergeCell ref="E59:E64"/>
    <mergeCell ref="F59:F69"/>
    <mergeCell ref="G59:H64"/>
    <mergeCell ref="I59:I64"/>
    <mergeCell ref="J59:J64"/>
    <mergeCell ref="K59:K64"/>
    <mergeCell ref="G65:H65"/>
    <mergeCell ref="D66:D67"/>
    <mergeCell ref="G66:H66"/>
    <mergeCell ref="G67:H67"/>
    <mergeCell ref="G68:H68"/>
    <mergeCell ref="G69:H69"/>
    <mergeCell ref="D49:D50"/>
    <mergeCell ref="D51:D52"/>
    <mergeCell ref="D53:D54"/>
    <mergeCell ref="D55:D56"/>
    <mergeCell ref="C47:C58"/>
    <mergeCell ref="D47:D48"/>
    <mergeCell ref="E47:E56"/>
    <mergeCell ref="F47:F58"/>
    <mergeCell ref="G47:H56"/>
    <mergeCell ref="D57:D58"/>
    <mergeCell ref="E57:E58"/>
    <mergeCell ref="G57:H58"/>
    <mergeCell ref="J41:J42"/>
    <mergeCell ref="K41:K42"/>
    <mergeCell ref="E43:E44"/>
    <mergeCell ref="G43:H44"/>
    <mergeCell ref="I43:I44"/>
    <mergeCell ref="J43:J44"/>
    <mergeCell ref="K43:K44"/>
    <mergeCell ref="J47:J56"/>
    <mergeCell ref="K47:K56"/>
    <mergeCell ref="I47:I56"/>
    <mergeCell ref="G39:H40"/>
    <mergeCell ref="I39:I40"/>
    <mergeCell ref="J39:J40"/>
    <mergeCell ref="K39:K40"/>
    <mergeCell ref="A41:A90"/>
    <mergeCell ref="B41:B90"/>
    <mergeCell ref="C41:C46"/>
    <mergeCell ref="D41:D44"/>
    <mergeCell ref="E41:E42"/>
    <mergeCell ref="F41:F46"/>
    <mergeCell ref="A39:A40"/>
    <mergeCell ref="B39:B40"/>
    <mergeCell ref="C39:C40"/>
    <mergeCell ref="D39:D40"/>
    <mergeCell ref="E39:E40"/>
    <mergeCell ref="F39:F40"/>
    <mergeCell ref="D45:D46"/>
    <mergeCell ref="E45:E46"/>
    <mergeCell ref="G45:H46"/>
    <mergeCell ref="I45:I46"/>
    <mergeCell ref="J45:J46"/>
    <mergeCell ref="K45:K46"/>
    <mergeCell ref="G41:H42"/>
    <mergeCell ref="I41:I42"/>
    <mergeCell ref="K31:K33"/>
    <mergeCell ref="C34:C37"/>
    <mergeCell ref="D34:D37"/>
    <mergeCell ref="E34:E37"/>
    <mergeCell ref="G34:G37"/>
    <mergeCell ref="H34:H37"/>
    <mergeCell ref="I34:I37"/>
    <mergeCell ref="J34:J37"/>
    <mergeCell ref="K34:K37"/>
    <mergeCell ref="K23:K24"/>
    <mergeCell ref="B28:B37"/>
    <mergeCell ref="C28:C30"/>
    <mergeCell ref="D28:D30"/>
    <mergeCell ref="E28:E30"/>
    <mergeCell ref="F28:F37"/>
    <mergeCell ref="G28:G30"/>
    <mergeCell ref="B23:B25"/>
    <mergeCell ref="C23:C25"/>
    <mergeCell ref="D23:D25"/>
    <mergeCell ref="E23:E24"/>
    <mergeCell ref="F23:F25"/>
    <mergeCell ref="G23:G24"/>
    <mergeCell ref="H28:H30"/>
    <mergeCell ref="I28:I30"/>
    <mergeCell ref="J28:J30"/>
    <mergeCell ref="K28:K30"/>
    <mergeCell ref="C31:C33"/>
    <mergeCell ref="D31:D33"/>
    <mergeCell ref="E31:E33"/>
    <mergeCell ref="G31:G33"/>
    <mergeCell ref="H31:H33"/>
    <mergeCell ref="I31:I33"/>
    <mergeCell ref="J31:J33"/>
    <mergeCell ref="H14:H15"/>
    <mergeCell ref="I14:I15"/>
    <mergeCell ref="F9:F21"/>
    <mergeCell ref="G9:G10"/>
    <mergeCell ref="H9:H10"/>
    <mergeCell ref="I9:I10"/>
    <mergeCell ref="J9:J10"/>
    <mergeCell ref="H23:H24"/>
    <mergeCell ref="I23:I24"/>
    <mergeCell ref="J23:J24"/>
    <mergeCell ref="K9:K10"/>
    <mergeCell ref="J14:J15"/>
    <mergeCell ref="K14:K15"/>
    <mergeCell ref="K17:K18"/>
    <mergeCell ref="I3:I4"/>
    <mergeCell ref="J3:J4"/>
    <mergeCell ref="K3:K4"/>
    <mergeCell ref="A5:A8"/>
    <mergeCell ref="B5:B8"/>
    <mergeCell ref="A9:A37"/>
    <mergeCell ref="B9:B21"/>
    <mergeCell ref="C9:C10"/>
    <mergeCell ref="D9:D21"/>
    <mergeCell ref="E9:E10"/>
    <mergeCell ref="C17:C18"/>
    <mergeCell ref="E17:E18"/>
    <mergeCell ref="G17:G18"/>
    <mergeCell ref="H17:H18"/>
    <mergeCell ref="I17:I18"/>
    <mergeCell ref="J17:J18"/>
    <mergeCell ref="C11:C12"/>
    <mergeCell ref="C13:C15"/>
    <mergeCell ref="E14:E15"/>
    <mergeCell ref="G14:G15"/>
    <mergeCell ref="A1:A2"/>
    <mergeCell ref="B1:I2"/>
    <mergeCell ref="A3:A4"/>
    <mergeCell ref="B3:B4"/>
    <mergeCell ref="C3:C4"/>
    <mergeCell ref="D3:D4"/>
    <mergeCell ref="E3:E4"/>
    <mergeCell ref="F3:F4"/>
    <mergeCell ref="G3:G4"/>
    <mergeCell ref="H3:H4"/>
  </mergeCells>
  <hyperlinks>
    <hyperlink ref="K5" r:id="rId1" xr:uid="{86032A47-C074-4A4A-A695-FD2B7EA8FE4E}"/>
  </hyperlinks>
  <printOptions horizontalCentered="1"/>
  <pageMargins left="0.11811023622047245" right="0.11811023622047245" top="0.19685039370078741" bottom="0.15748031496062992" header="0.31496062992125984" footer="0.31496062992125984"/>
  <pageSetup paperSize="5" scale="6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
  <sheetViews>
    <sheetView workbookViewId="0">
      <selection activeCell="C2" sqref="C2"/>
    </sheetView>
  </sheetViews>
  <sheetFormatPr baseColWidth="10" defaultColWidth="11.42578125" defaultRowHeight="15" x14ac:dyDescent="0.25"/>
  <sheetData>
    <row r="1" spans="1:3" x14ac:dyDescent="0.25">
      <c r="A1">
        <f>36/80</f>
        <v>0.45</v>
      </c>
    </row>
    <row r="2" spans="1:3" x14ac:dyDescent="0.25">
      <c r="C2">
        <f>1350+20+200+20+100+100+1733</f>
        <v>3523</v>
      </c>
    </row>
    <row r="3" spans="1:3" x14ac:dyDescent="0.25">
      <c r="C3">
        <f>+C2-2189</f>
        <v>1334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Primer Trimestre2022</vt:lpstr>
      <vt:lpstr>Segundo Trimestre2022</vt:lpstr>
      <vt:lpstr>Tercer Trimestre2022</vt:lpstr>
      <vt:lpstr>Cuarto Trimestre2022</vt:lpstr>
      <vt:lpstr>Hoja3</vt:lpstr>
      <vt:lpstr>'Cuarto Trimestre2022'!Área_de_impresión</vt:lpstr>
      <vt:lpstr>'Primer Trimestre2022'!Área_de_impresión</vt:lpstr>
      <vt:lpstr>'Segundo Trimestre2022'!Área_de_impresión</vt:lpstr>
      <vt:lpstr>'Tercer Trimestre2022'!Área_de_impresión</vt:lpstr>
      <vt:lpstr>'Cuarto Trimestre2022'!Títulos_a_imprimir</vt:lpstr>
      <vt:lpstr>'Primer Trimestre2022'!Títulos_a_imprimir</vt:lpstr>
      <vt:lpstr>'Segundo Trimestre2022'!Títulos_a_imprimir</vt:lpstr>
      <vt:lpstr>'Tercer Trimestre2022'!Títulos_a_imprimir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Milena Diaz Rios</dc:creator>
  <cp:keywords/>
  <dc:description/>
  <cp:lastModifiedBy>Sandra Milena Diaz Rios</cp:lastModifiedBy>
  <cp:revision/>
  <cp:lastPrinted>2022-12-21T21:02:07Z</cp:lastPrinted>
  <dcterms:created xsi:type="dcterms:W3CDTF">2018-12-20T13:31:42Z</dcterms:created>
  <dcterms:modified xsi:type="dcterms:W3CDTF">2022-12-26T20:32:53Z</dcterms:modified>
  <cp:category/>
  <cp:contentStatus/>
</cp:coreProperties>
</file>