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https://d.docs.live.net/5d449abdec8920de/WILLIAM GARCIA/ESTUDIOS PREVIOS/E.P SEGUROS/"/>
    </mc:Choice>
  </mc:AlternateContent>
  <xr:revisionPtr revIDLastSave="0" documentId="8_{59FBEF8F-754D-46F5-9E95-57FE2F42E46C}" xr6:coauthVersionLast="45" xr6:coauthVersionMax="45" xr10:uidLastSave="{00000000-0000-0000-0000-000000000000}"/>
  <bookViews>
    <workbookView xWindow="-120" yWindow="-120" windowWidth="29040" windowHeight="15840" tabRatio="801" activeTab="1" xr2:uid="{00000000-000D-0000-FFFF-FFFF00000000}"/>
  </bookViews>
  <sheets>
    <sheet name="PORTADA" sheetId="31" r:id="rId1"/>
    <sheet name="CONSOLIDADO GENERAL" sheetId="24" r:id="rId2"/>
    <sheet name="APOYO INDUSTRIA " sheetId="32" r:id="rId3"/>
    <sheet name="CONSOLIDADO TECNICO" sheetId="1" r:id="rId4"/>
    <sheet name="PONDERACION PRIMAS" sheetId="3" r:id="rId5"/>
    <sheet name="COND.COMPL.TRDM" sheetId="4" r:id="rId6"/>
    <sheet name="COND.COMPL.MANEJO" sheetId="5" r:id="rId7"/>
    <sheet name="COND.COMPL.RCE" sheetId="12" r:id="rId8"/>
    <sheet name="COND.COMPL.AUTOMOVIL" sheetId="6" r:id="rId9"/>
    <sheet name="COND.COMPL.RCSP" sheetId="9" r:id="rId10"/>
    <sheet name="DEDUCIBLES" sheetId="2" r:id="rId11"/>
    <sheet name="MAYOR VLOR ASEGURADO" sheetId="36" r:id="rId12"/>
    <sheet name="MENOR PRIMA" sheetId="33" r:id="rId13"/>
    <sheet name="PRIMAS " sheetId="35" r:id="rId14"/>
  </sheets>
  <definedNames>
    <definedName name="_xlnm.Print_Area" localSheetId="2">'APOYO INDUSTRIA '!$B$1:$G$16</definedName>
    <definedName name="_xlnm.Print_Area" localSheetId="8">'COND.COMPL.AUTOMOVIL'!$A$1:$N$54</definedName>
    <definedName name="_xlnm.Print_Area" localSheetId="6">'COND.COMPL.MANEJO'!$A$1:$N$45</definedName>
    <definedName name="_xlnm.Print_Area" localSheetId="7">'COND.COMPL.RCE'!$A$1:$N$47</definedName>
    <definedName name="_xlnm.Print_Area" localSheetId="5">'COND.COMPL.TRDM'!$A$1:$M$52</definedName>
    <definedName name="_xlnm.Print_Area" localSheetId="1">'CONSOLIDADO GENERAL'!$A$1:$E$18</definedName>
    <definedName name="_xlnm.Print_Area" localSheetId="3">'CONSOLIDADO TECNICO'!$B$2:$O$28</definedName>
    <definedName name="_xlnm.Print_Area" localSheetId="10">DEDUCIBLES!$B$1:$L$31</definedName>
    <definedName name="_xlnm.Print_Area" localSheetId="11">'MAYOR VLOR ASEGURADO'!$B$1:$F$14</definedName>
    <definedName name="_xlnm.Print_Area" localSheetId="12">'MENOR PRIMA'!$B$1:$F$27</definedName>
    <definedName name="_xlnm.Print_Area" localSheetId="4">'PONDERACION PRIMAS'!$A$1:$G$20</definedName>
    <definedName name="_xlnm.Print_Area" localSheetId="0">PORTADA!$A$1:$A$41</definedName>
    <definedName name="_xlnm.Print_Area" localSheetId="13">'PRIMAS '!$B$2:$E$19</definedName>
    <definedName name="_xlnm.Print_Titles" localSheetId="6">'COND.COMPL.MANEJO'!$6:$9</definedName>
    <definedName name="_xlnm.Print_Titles" localSheetId="7">'COND.COMPL.RCE'!$6:$9</definedName>
    <definedName name="_xlnm.Print_Titles" localSheetId="5">'COND.COMPL.TRDM'!$6:$9</definedName>
    <definedName name="Z_0E16613F_2817_488B_A921_3B521EB2641B_.wvu.PrintArea" localSheetId="8" hidden="1">'COND.COMPL.AUTOMOVIL'!$A$1:$I$22</definedName>
    <definedName name="Z_0E16613F_2817_488B_A921_3B521EB2641B_.wvu.PrintArea" localSheetId="6" hidden="1">'COND.COMPL.MANEJO'!$A$1:$I$26</definedName>
    <definedName name="Z_0E16613F_2817_488B_A921_3B521EB2641B_.wvu.PrintArea" localSheetId="7" hidden="1">'COND.COMPL.RCE'!$A$1:$D$13</definedName>
    <definedName name="Z_0E16613F_2817_488B_A921_3B521EB2641B_.wvu.PrintArea" localSheetId="9" hidden="1">'COND.COMPL.RCSP'!$A$1:$I$18</definedName>
    <definedName name="Z_0E16613F_2817_488B_A921_3B521EB2641B_.wvu.PrintArea" localSheetId="5" hidden="1">'COND.COMPL.TRDM'!$A$1:$H$47</definedName>
    <definedName name="Z_0E16613F_2817_488B_A921_3B521EB2641B_.wvu.PrintTitles" localSheetId="8" hidden="1">'COND.COMPL.AUTOMOVIL'!$6:$9</definedName>
    <definedName name="Z_0E16613F_2817_488B_A921_3B521EB2641B_.wvu.PrintTitles" localSheetId="6" hidden="1">'COND.COMPL.MANEJO'!$6:$9</definedName>
    <definedName name="Z_0E16613F_2817_488B_A921_3B521EB2641B_.wvu.PrintTitles" localSheetId="7" hidden="1">'COND.COMPL.RCE'!$6:$9</definedName>
    <definedName name="Z_0E16613F_2817_488B_A921_3B521EB2641B_.wvu.PrintTitles" localSheetId="9" hidden="1">'COND.COMPL.RCSP'!$6:$9</definedName>
    <definedName name="Z_0E16613F_2817_488B_A921_3B521EB2641B_.wvu.PrintTitles" localSheetId="5" hidden="1">'COND.COMPL.TRDM'!$6:$9</definedName>
    <definedName name="Z_0E16613F_2817_488B_A921_3B521EB2641B_.wvu.PrintTitles" localSheetId="10" hidden="1">DEDUCIBLES!$1:$3</definedName>
    <definedName name="Z_265958A5_6BCA_4FF9_B4EE_B694F1AAD982_.wvu.PrintArea" localSheetId="8" hidden="1">'COND.COMPL.AUTOMOVIL'!$A$1:$I$22</definedName>
    <definedName name="Z_265958A5_6BCA_4FF9_B4EE_B694F1AAD982_.wvu.PrintArea" localSheetId="6" hidden="1">'COND.COMPL.MANEJO'!$A$1:$I$26</definedName>
    <definedName name="Z_265958A5_6BCA_4FF9_B4EE_B694F1AAD982_.wvu.PrintArea" localSheetId="7" hidden="1">'COND.COMPL.RCE'!$A$1:$D$13</definedName>
    <definedName name="Z_265958A5_6BCA_4FF9_B4EE_B694F1AAD982_.wvu.PrintArea" localSheetId="9" hidden="1">'COND.COMPL.RCSP'!$A$1:$I$18</definedName>
    <definedName name="Z_265958A5_6BCA_4FF9_B4EE_B694F1AAD982_.wvu.PrintArea" localSheetId="5" hidden="1">'COND.COMPL.TRDM'!$A$1:$H$47</definedName>
    <definedName name="Z_265958A5_6BCA_4FF9_B4EE_B694F1AAD982_.wvu.PrintTitles" localSheetId="8" hidden="1">'COND.COMPL.AUTOMOVIL'!$6:$9</definedName>
    <definedName name="Z_265958A5_6BCA_4FF9_B4EE_B694F1AAD982_.wvu.PrintTitles" localSheetId="6" hidden="1">'COND.COMPL.MANEJO'!$6:$9</definedName>
    <definedName name="Z_265958A5_6BCA_4FF9_B4EE_B694F1AAD982_.wvu.PrintTitles" localSheetId="7" hidden="1">'COND.COMPL.RCE'!$6:$9</definedName>
    <definedName name="Z_265958A5_6BCA_4FF9_B4EE_B694F1AAD982_.wvu.PrintTitles" localSheetId="9" hidden="1">'COND.COMPL.RCSP'!$6:$9</definedName>
    <definedName name="Z_265958A5_6BCA_4FF9_B4EE_B694F1AAD982_.wvu.PrintTitles" localSheetId="5" hidden="1">'COND.COMPL.TRDM'!$6:$9</definedName>
    <definedName name="Z_265958A5_6BCA_4FF9_B4EE_B694F1AAD982_.wvu.PrintTitles" localSheetId="10" hidden="1">DEDUCIBLES!$1:$3</definedName>
    <definedName name="Z_2D8E079E_42EF_49FF_AE88_1C15924BC62A_.wvu.PrintArea" localSheetId="8" hidden="1">'COND.COMPL.AUTOMOVIL'!$A$1:$I$22</definedName>
    <definedName name="Z_2D8E079E_42EF_49FF_AE88_1C15924BC62A_.wvu.PrintArea" localSheetId="6" hidden="1">'COND.COMPL.MANEJO'!$A$1:$I$26</definedName>
    <definedName name="Z_2D8E079E_42EF_49FF_AE88_1C15924BC62A_.wvu.PrintArea" localSheetId="7" hidden="1">'COND.COMPL.RCE'!$A$1:$D$13</definedName>
    <definedName name="Z_2D8E079E_42EF_49FF_AE88_1C15924BC62A_.wvu.PrintArea" localSheetId="9" hidden="1">'COND.COMPL.RCSP'!$A$1:$I$18</definedName>
    <definedName name="Z_2D8E079E_42EF_49FF_AE88_1C15924BC62A_.wvu.PrintArea" localSheetId="5" hidden="1">'COND.COMPL.TRDM'!$A$1:$H$47</definedName>
    <definedName name="Z_2D8E079E_42EF_49FF_AE88_1C15924BC62A_.wvu.PrintTitles" localSheetId="8" hidden="1">'COND.COMPL.AUTOMOVIL'!$6:$9</definedName>
    <definedName name="Z_2D8E079E_42EF_49FF_AE88_1C15924BC62A_.wvu.PrintTitles" localSheetId="6" hidden="1">'COND.COMPL.MANEJO'!$6:$9</definedName>
    <definedName name="Z_2D8E079E_42EF_49FF_AE88_1C15924BC62A_.wvu.PrintTitles" localSheetId="7" hidden="1">'COND.COMPL.RCE'!$6:$9</definedName>
    <definedName name="Z_2D8E079E_42EF_49FF_AE88_1C15924BC62A_.wvu.PrintTitles" localSheetId="9" hidden="1">'COND.COMPL.RCSP'!$6:$9</definedName>
    <definedName name="Z_2D8E079E_42EF_49FF_AE88_1C15924BC62A_.wvu.PrintTitles" localSheetId="5" hidden="1">'COND.COMPL.TRDM'!$6:$9</definedName>
    <definedName name="Z_341A533E_ACC9_4DD2_828B_C3FD640A55E5_.wvu.PrintArea" localSheetId="8" hidden="1">'COND.COMPL.AUTOMOVIL'!$A$1:$I$22</definedName>
    <definedName name="Z_341A533E_ACC9_4DD2_828B_C3FD640A55E5_.wvu.PrintArea" localSheetId="6" hidden="1">'COND.COMPL.MANEJO'!$A$1:$I$26</definedName>
    <definedName name="Z_341A533E_ACC9_4DD2_828B_C3FD640A55E5_.wvu.PrintArea" localSheetId="7" hidden="1">'COND.COMPL.RCE'!$A$1:$D$13</definedName>
    <definedName name="Z_341A533E_ACC9_4DD2_828B_C3FD640A55E5_.wvu.PrintArea" localSheetId="9" hidden="1">'COND.COMPL.RCSP'!$A$1:$I$18</definedName>
    <definedName name="Z_341A533E_ACC9_4DD2_828B_C3FD640A55E5_.wvu.PrintArea" localSheetId="5" hidden="1">'COND.COMPL.TRDM'!$A$1:$H$47</definedName>
    <definedName name="Z_341A533E_ACC9_4DD2_828B_C3FD640A55E5_.wvu.PrintTitles" localSheetId="8" hidden="1">'COND.COMPL.AUTOMOVIL'!$6:$9</definedName>
    <definedName name="Z_341A533E_ACC9_4DD2_828B_C3FD640A55E5_.wvu.PrintTitles" localSheetId="6" hidden="1">'COND.COMPL.MANEJO'!$6:$9</definedName>
    <definedName name="Z_341A533E_ACC9_4DD2_828B_C3FD640A55E5_.wvu.PrintTitles" localSheetId="7" hidden="1">'COND.COMPL.RCE'!$6:$9</definedName>
    <definedName name="Z_341A533E_ACC9_4DD2_828B_C3FD640A55E5_.wvu.PrintTitles" localSheetId="9" hidden="1">'COND.COMPL.RCSP'!$6:$9</definedName>
    <definedName name="Z_341A533E_ACC9_4DD2_828B_C3FD640A55E5_.wvu.PrintTitles" localSheetId="5" hidden="1">'COND.COMPL.TRDM'!$6:$9</definedName>
    <definedName name="Z_341A533E_ACC9_4DD2_828B_C3FD640A55E5_.wvu.PrintTitles" localSheetId="10" hidden="1">DEDUCIBLES!$1:$3</definedName>
    <definedName name="Z_3CCE5687_E202_41E5_B7DE_26CC41ABA258_.wvu.PrintArea" localSheetId="8" hidden="1">'COND.COMPL.AUTOMOVIL'!$A$1:$I$22</definedName>
    <definedName name="Z_3CCE5687_E202_41E5_B7DE_26CC41ABA258_.wvu.PrintArea" localSheetId="6" hidden="1">'COND.COMPL.MANEJO'!$A$1:$I$26</definedName>
    <definedName name="Z_3CCE5687_E202_41E5_B7DE_26CC41ABA258_.wvu.PrintArea" localSheetId="7" hidden="1">'COND.COMPL.RCE'!$A$1:$D$13</definedName>
    <definedName name="Z_3CCE5687_E202_41E5_B7DE_26CC41ABA258_.wvu.PrintArea" localSheetId="9" hidden="1">'COND.COMPL.RCSP'!$A$1:$I$18</definedName>
    <definedName name="Z_3CCE5687_E202_41E5_B7DE_26CC41ABA258_.wvu.PrintArea" localSheetId="5" hidden="1">'COND.COMPL.TRDM'!$A$1:$H$47</definedName>
    <definedName name="Z_3CCE5687_E202_41E5_B7DE_26CC41ABA258_.wvu.PrintTitles" localSheetId="8" hidden="1">'COND.COMPL.AUTOMOVIL'!$6:$9</definedName>
    <definedName name="Z_3CCE5687_E202_41E5_B7DE_26CC41ABA258_.wvu.PrintTitles" localSheetId="6" hidden="1">'COND.COMPL.MANEJO'!$6:$9</definedName>
    <definedName name="Z_3CCE5687_E202_41E5_B7DE_26CC41ABA258_.wvu.PrintTitles" localSheetId="7" hidden="1">'COND.COMPL.RCE'!$6:$9</definedName>
    <definedName name="Z_3CCE5687_E202_41E5_B7DE_26CC41ABA258_.wvu.PrintTitles" localSheetId="9" hidden="1">'COND.COMPL.RCSP'!$6:$9</definedName>
    <definedName name="Z_3CCE5687_E202_41E5_B7DE_26CC41ABA258_.wvu.PrintTitles" localSheetId="5" hidden="1">'COND.COMPL.TRDM'!$6:$9</definedName>
    <definedName name="Z_3CCE5687_E202_41E5_B7DE_26CC41ABA258_.wvu.PrintTitles" localSheetId="10" hidden="1">DEDUCIBLES!$1:$3</definedName>
    <definedName name="Z_58783D51_03FF_4542_B146_EEC6718DDA32_.wvu.PrintArea" localSheetId="8" hidden="1">'COND.COMPL.AUTOMOVIL'!$A$1:$I$22</definedName>
    <definedName name="Z_58783D51_03FF_4542_B146_EEC6718DDA32_.wvu.PrintArea" localSheetId="6" hidden="1">'COND.COMPL.MANEJO'!$A$1:$I$26</definedName>
    <definedName name="Z_58783D51_03FF_4542_B146_EEC6718DDA32_.wvu.PrintArea" localSheetId="7" hidden="1">'COND.COMPL.RCE'!$A$1:$D$13</definedName>
    <definedName name="Z_58783D51_03FF_4542_B146_EEC6718DDA32_.wvu.PrintArea" localSheetId="9" hidden="1">'COND.COMPL.RCSP'!$A$1:$I$18</definedName>
    <definedName name="Z_58783D51_03FF_4542_B146_EEC6718DDA32_.wvu.PrintArea" localSheetId="5" hidden="1">'COND.COMPL.TRDM'!$A$1:$H$47</definedName>
    <definedName name="Z_58783D51_03FF_4542_B146_EEC6718DDA32_.wvu.PrintTitles" localSheetId="8" hidden="1">'COND.COMPL.AUTOMOVIL'!$6:$9</definedName>
    <definedName name="Z_58783D51_03FF_4542_B146_EEC6718DDA32_.wvu.PrintTitles" localSheetId="6" hidden="1">'COND.COMPL.MANEJO'!$6:$9</definedName>
    <definedName name="Z_58783D51_03FF_4542_B146_EEC6718DDA32_.wvu.PrintTitles" localSheetId="7" hidden="1">'COND.COMPL.RCE'!$6:$9</definedName>
    <definedName name="Z_58783D51_03FF_4542_B146_EEC6718DDA32_.wvu.PrintTitles" localSheetId="9" hidden="1">'COND.COMPL.RCSP'!$6:$9</definedName>
    <definedName name="Z_58783D51_03FF_4542_B146_EEC6718DDA32_.wvu.PrintTitles" localSheetId="5" hidden="1">'COND.COMPL.TRDM'!$6:$9</definedName>
    <definedName name="Z_58783D51_03FF_4542_B146_EEC6718DDA32_.wvu.PrintTitles" localSheetId="10" hidden="1">DEDUCIBLES!$1:$3</definedName>
    <definedName name="Z_8393D604_2CBE_46C9_8D3B_65EF6F790683_.wvu.PrintArea" localSheetId="8" hidden="1">'COND.COMPL.AUTOMOVIL'!$A$1:$I$22</definedName>
    <definedName name="Z_8393D604_2CBE_46C9_8D3B_65EF6F790683_.wvu.PrintArea" localSheetId="6" hidden="1">'COND.COMPL.MANEJO'!$A$1:$I$26</definedName>
    <definedName name="Z_8393D604_2CBE_46C9_8D3B_65EF6F790683_.wvu.PrintArea" localSheetId="7" hidden="1">'COND.COMPL.RCE'!$A$1:$D$13</definedName>
    <definedName name="Z_8393D604_2CBE_46C9_8D3B_65EF6F790683_.wvu.PrintArea" localSheetId="9" hidden="1">'COND.COMPL.RCSP'!$A$1:$I$18</definedName>
    <definedName name="Z_8393D604_2CBE_46C9_8D3B_65EF6F790683_.wvu.PrintArea" localSheetId="5" hidden="1">'COND.COMPL.TRDM'!$A$1:$H$47</definedName>
    <definedName name="Z_8393D604_2CBE_46C9_8D3B_65EF6F790683_.wvu.PrintTitles" localSheetId="8" hidden="1">'COND.COMPL.AUTOMOVIL'!$6:$9</definedName>
    <definedName name="Z_8393D604_2CBE_46C9_8D3B_65EF6F790683_.wvu.PrintTitles" localSheetId="6" hidden="1">'COND.COMPL.MANEJO'!$6:$9</definedName>
    <definedName name="Z_8393D604_2CBE_46C9_8D3B_65EF6F790683_.wvu.PrintTitles" localSheetId="7" hidden="1">'COND.COMPL.RCE'!$6:$9</definedName>
    <definedName name="Z_8393D604_2CBE_46C9_8D3B_65EF6F790683_.wvu.PrintTitles" localSheetId="9" hidden="1">'COND.COMPL.RCSP'!$6:$9</definedName>
    <definedName name="Z_8393D604_2CBE_46C9_8D3B_65EF6F790683_.wvu.PrintTitles" localSheetId="5" hidden="1">'COND.COMPL.TRDM'!$6:$9</definedName>
    <definedName name="Z_8393D604_2CBE_46C9_8D3B_65EF6F790683_.wvu.PrintTitles" localSheetId="10" hidden="1">DEDUCIBLES!$1:$3</definedName>
    <definedName name="Z_B3B17080_9220_42D4_860C_34E909BD2C9F_.wvu.PrintArea" localSheetId="8" hidden="1">'COND.COMPL.AUTOMOVIL'!$A$1:$I$22</definedName>
    <definedName name="Z_B3B17080_9220_42D4_860C_34E909BD2C9F_.wvu.PrintArea" localSheetId="6" hidden="1">'COND.COMPL.MANEJO'!$A$1:$I$26</definedName>
    <definedName name="Z_B3B17080_9220_42D4_860C_34E909BD2C9F_.wvu.PrintArea" localSheetId="7" hidden="1">'COND.COMPL.RCE'!$A$1:$D$13</definedName>
    <definedName name="Z_B3B17080_9220_42D4_860C_34E909BD2C9F_.wvu.PrintArea" localSheetId="9" hidden="1">'COND.COMPL.RCSP'!$A$1:$I$18</definedName>
    <definedName name="Z_B3B17080_9220_42D4_860C_34E909BD2C9F_.wvu.PrintArea" localSheetId="5" hidden="1">'COND.COMPL.TRDM'!$A$1:$H$47</definedName>
    <definedName name="Z_B3B17080_9220_42D4_860C_34E909BD2C9F_.wvu.PrintTitles" localSheetId="8" hidden="1">'COND.COMPL.AUTOMOVIL'!$6:$9</definedName>
    <definedName name="Z_B3B17080_9220_42D4_860C_34E909BD2C9F_.wvu.PrintTitles" localSheetId="6" hidden="1">'COND.COMPL.MANEJO'!$6:$9</definedName>
    <definedName name="Z_B3B17080_9220_42D4_860C_34E909BD2C9F_.wvu.PrintTitles" localSheetId="7" hidden="1">'COND.COMPL.RCE'!$6:$9</definedName>
    <definedName name="Z_B3B17080_9220_42D4_860C_34E909BD2C9F_.wvu.PrintTitles" localSheetId="9" hidden="1">'COND.COMPL.RCSP'!$6:$9</definedName>
    <definedName name="Z_B3B17080_9220_42D4_860C_34E909BD2C9F_.wvu.PrintTitles" localSheetId="5" hidden="1">'COND.COMPL.TRDM'!$6:$9</definedName>
    <definedName name="Z_B3B17080_9220_42D4_860C_34E909BD2C9F_.wvu.PrintTitles" localSheetId="10" hidden="1">DEDUCIBLES!$1:$3</definedName>
    <definedName name="Z_CC691784_F769_4F9C_89C0_7A8950C3F7CC_.wvu.PrintArea" localSheetId="8" hidden="1">'COND.COMPL.AUTOMOVIL'!$A$1:$I$22</definedName>
    <definedName name="Z_CC691784_F769_4F9C_89C0_7A8950C3F7CC_.wvu.PrintArea" localSheetId="6" hidden="1">'COND.COMPL.MANEJO'!$A$1:$I$26</definedName>
    <definedName name="Z_CC691784_F769_4F9C_89C0_7A8950C3F7CC_.wvu.PrintArea" localSheetId="7" hidden="1">'COND.COMPL.RCE'!$A$1:$D$13</definedName>
    <definedName name="Z_CC691784_F769_4F9C_89C0_7A8950C3F7CC_.wvu.PrintArea" localSheetId="9" hidden="1">'COND.COMPL.RCSP'!$A$1:$I$18</definedName>
    <definedName name="Z_CC691784_F769_4F9C_89C0_7A8950C3F7CC_.wvu.PrintArea" localSheetId="5" hidden="1">'COND.COMPL.TRDM'!$A$1:$H$47</definedName>
    <definedName name="Z_CC691784_F769_4F9C_89C0_7A8950C3F7CC_.wvu.PrintTitles" localSheetId="8" hidden="1">'COND.COMPL.AUTOMOVIL'!$6:$9</definedName>
    <definedName name="Z_CC691784_F769_4F9C_89C0_7A8950C3F7CC_.wvu.PrintTitles" localSheetId="6" hidden="1">'COND.COMPL.MANEJO'!$6:$9</definedName>
    <definedName name="Z_CC691784_F769_4F9C_89C0_7A8950C3F7CC_.wvu.PrintTitles" localSheetId="7" hidden="1">'COND.COMPL.RCE'!$6:$9</definedName>
    <definedName name="Z_CC691784_F769_4F9C_89C0_7A8950C3F7CC_.wvu.PrintTitles" localSheetId="9" hidden="1">'COND.COMPL.RCSP'!$6:$9</definedName>
    <definedName name="Z_CC691784_F769_4F9C_89C0_7A8950C3F7CC_.wvu.PrintTitles" localSheetId="5" hidden="1">'COND.COMPL.TRDM'!$6:$9</definedName>
    <definedName name="Z_CC691784_F769_4F9C_89C0_7A8950C3F7CC_.wvu.PrintTitles" localSheetId="10" hidden="1">DEDUCIBLES!$1:$3</definedName>
  </definedNames>
  <calcPr calcId="191029"/>
  <customWorkbookViews>
    <customWorkbookView name="Walter Arturo Lozano Rivera - Vista personalizada" guid="{265958A5-6BCA-4FF9-B4EE-B694F1AAD982}" autoUpdate="1" mergeInterval="5" personalView="1" maximized="1" windowWidth="1362" windowHeight="543" tabRatio="801" activeSheetId="2" showComments="commIndAndComment"/>
    <customWorkbookView name="Hector Lozano Bastidas - Vista personalizada" guid="{58783D51-03FF-4542-B146-EEC6718DDA32}" autoUpdate="1" mergeInterval="5" personalView="1" maximized="1" windowWidth="1362" windowHeight="631" activeSheetId="1"/>
    <customWorkbookView name="Carlos Eduardo Diaz Cuellar - Vista personalizada" guid="{341A533E-ACC9-4DD2-828B-C3FD640A55E5}" mergeInterval="0" personalView="1" maximized="1" windowWidth="1596" windowHeight="675" activeSheetId="18"/>
    <customWorkbookView name="Abel Suarez Moreno - Vista personalizada" guid="{3CCE5687-E202-41E5-B7DE-26CC41ABA258}" mergeInterval="0" personalView="1" maximized="1" windowWidth="1436" windowHeight="675" activeSheetId="18"/>
    <customWorkbookView name="Soraya Soto Rivera - Vista personalizada" guid="{B3B17080-9220-42D4-860C-34E909BD2C9F}" mergeInterval="0" personalView="1" maximized="1" windowWidth="1436" windowHeight="675" tabRatio="515" activeSheetId="1"/>
    <customWorkbookView name="Martha Consuelo Gelvez Grimaldos - Vista personalizada" guid="{8393D604-2CBE-46C9-8D3B-65EF6F790683}" mergeInterval="0" personalView="1" maximized="1" windowWidth="1596" windowHeight="655" activeSheetId="17"/>
    <customWorkbookView name="Ligia Patricia Parra Caipa - Vista personalizada" guid="{2D8E079E-42EF-49FF-AE88-1C15924BC62A}" mergeInterval="0" personalView="1" maximized="1" windowWidth="1596" windowHeight="569" activeSheetId="5"/>
    <customWorkbookView name="Sandra Leonor Orjuela Bernal - Vista personalizada" guid="{0E16613F-2817-488B-A921-3B521EB2641B}" mergeInterval="0" personalView="1" maximized="1" windowWidth="1596" windowHeight="615" activeSheetId="1"/>
    <customWorkbookView name="Sofia Martinez Mejia - Vista personalizada" guid="{CC691784-F769-4F9C-89C0-7A8950C3F7CC}" mergeInterval="0" personalView="1" maximized="1" windowWidth="1596" windowHeight="635" activeSheetId="1"/>
  </customWorkbookViews>
</workbook>
</file>

<file path=xl/calcChain.xml><?xml version="1.0" encoding="utf-8"?>
<calcChain xmlns="http://schemas.openxmlformats.org/spreadsheetml/2006/main">
  <c r="D10" i="24" l="1"/>
  <c r="G47" i="9" l="1"/>
  <c r="J47" i="9" s="1"/>
  <c r="D9" i="33" l="1"/>
  <c r="F12" i="3"/>
  <c r="F8" i="3"/>
  <c r="F9" i="3"/>
  <c r="F10" i="3"/>
  <c r="F11" i="3"/>
  <c r="F7" i="3"/>
  <c r="D18" i="1" l="1"/>
  <c r="J16" i="1"/>
  <c r="J12" i="1"/>
  <c r="H44" i="9"/>
  <c r="J18" i="1" s="1"/>
  <c r="H40" i="6"/>
  <c r="H41" i="12"/>
  <c r="J14" i="1" s="1"/>
  <c r="H38" i="5"/>
  <c r="H47" i="4"/>
  <c r="J10" i="1" s="1"/>
  <c r="M44" i="9"/>
  <c r="M40" i="6"/>
  <c r="D16" i="1" s="1"/>
  <c r="M41" i="12"/>
  <c r="D14" i="1" s="1"/>
  <c r="M38" i="5"/>
  <c r="D12" i="1" s="1"/>
  <c r="M47" i="4"/>
  <c r="D10" i="1" s="1"/>
  <c r="C40" i="6" l="1"/>
  <c r="C44" i="9"/>
  <c r="C41" i="12"/>
  <c r="C38" i="5"/>
  <c r="L18" i="1" l="1"/>
  <c r="L16" i="1"/>
  <c r="L14" i="1"/>
  <c r="L10" i="1"/>
  <c r="I11" i="1"/>
  <c r="E18" i="1"/>
  <c r="E16" i="1"/>
  <c r="F9" i="36"/>
  <c r="K16" i="1" s="1"/>
  <c r="M16" i="1" s="1"/>
  <c r="F10" i="36"/>
  <c r="K18" i="1" s="1"/>
  <c r="M18" i="1" s="1"/>
  <c r="F20" i="1"/>
  <c r="G20" i="1" s="1"/>
  <c r="F14" i="1"/>
  <c r="F12" i="1"/>
  <c r="F10" i="1"/>
  <c r="D14" i="33"/>
  <c r="L20" i="1" s="1"/>
  <c r="M20" i="1" s="1"/>
  <c r="F12" i="33"/>
  <c r="D11" i="33"/>
  <c r="L12" i="1" s="1"/>
  <c r="F10" i="33"/>
  <c r="F16" i="1" s="1"/>
  <c r="G24" i="2"/>
  <c r="G23" i="2"/>
  <c r="G22" i="2"/>
  <c r="G25" i="2" s="1"/>
  <c r="K14" i="1" s="1"/>
  <c r="M14" i="1" s="1"/>
  <c r="G19" i="2"/>
  <c r="G18" i="2"/>
  <c r="G17" i="2"/>
  <c r="G20" i="2" s="1"/>
  <c r="K12" i="1" s="1"/>
  <c r="L24" i="2"/>
  <c r="L23" i="2"/>
  <c r="L22" i="2"/>
  <c r="L25" i="2" s="1"/>
  <c r="E14" i="1" s="1"/>
  <c r="G14" i="1" s="1"/>
  <c r="L19" i="2"/>
  <c r="L18" i="2"/>
  <c r="L17" i="2"/>
  <c r="L20" i="2" s="1"/>
  <c r="E12" i="1" s="1"/>
  <c r="G12" i="1" s="1"/>
  <c r="G15" i="2"/>
  <c r="K10" i="1" s="1"/>
  <c r="M10" i="1" s="1"/>
  <c r="L14" i="2"/>
  <c r="L13" i="2"/>
  <c r="L12" i="2"/>
  <c r="L11" i="2"/>
  <c r="L10" i="2"/>
  <c r="L9" i="2"/>
  <c r="L8" i="2"/>
  <c r="L15" i="2" s="1"/>
  <c r="E10" i="1" s="1"/>
  <c r="G10" i="1" s="1"/>
  <c r="F13" i="33"/>
  <c r="F18" i="1" s="1"/>
  <c r="C47" i="4"/>
  <c r="M12" i="1" l="1"/>
  <c r="G16" i="1"/>
  <c r="G18" i="1"/>
  <c r="C13" i="24"/>
  <c r="C10" i="24"/>
  <c r="F13" i="3" l="1"/>
  <c r="G7" i="3" s="1"/>
  <c r="E13" i="35"/>
  <c r="D13" i="35"/>
  <c r="H10" i="1" l="1"/>
  <c r="I10" i="1" s="1"/>
  <c r="N10" i="1"/>
  <c r="O10" i="1" s="1"/>
  <c r="G8" i="3"/>
  <c r="G11" i="3"/>
  <c r="G10" i="3"/>
  <c r="G9" i="3"/>
  <c r="G12" i="3"/>
  <c r="N14" i="1" l="1"/>
  <c r="O14" i="1" s="1"/>
  <c r="H14" i="1"/>
  <c r="I14" i="1" s="1"/>
  <c r="N16" i="1"/>
  <c r="O16" i="1" s="1"/>
  <c r="H16" i="1"/>
  <c r="I16" i="1" s="1"/>
  <c r="H18" i="1"/>
  <c r="I18" i="1" s="1"/>
  <c r="N18" i="1"/>
  <c r="O18" i="1" s="1"/>
  <c r="N20" i="1"/>
  <c r="O20" i="1" s="1"/>
  <c r="H20" i="1"/>
  <c r="I20" i="1" s="1"/>
  <c r="N12" i="1"/>
  <c r="O12" i="1" s="1"/>
  <c r="H12" i="1"/>
  <c r="I12" i="1" s="1"/>
  <c r="G13" i="3"/>
  <c r="D13" i="3" l="1"/>
  <c r="C13" i="3"/>
  <c r="I22" i="1" l="1"/>
  <c r="E10" i="24" s="1"/>
  <c r="O22" i="1"/>
  <c r="D13" i="24" s="1"/>
  <c r="E13" i="24" s="1"/>
</calcChain>
</file>

<file path=xl/sharedStrings.xml><?xml version="1.0" encoding="utf-8"?>
<sst xmlns="http://schemas.openxmlformats.org/spreadsheetml/2006/main" count="1070" uniqueCount="271">
  <si>
    <t>CONSOLIDADO GENERAL POR RAMOS</t>
  </si>
  <si>
    <t>RAMO EVALUADO</t>
  </si>
  <si>
    <t>TOTAL</t>
  </si>
  <si>
    <t>1.</t>
  </si>
  <si>
    <t>TODO RIESGO DAÑO MATERIAL</t>
  </si>
  <si>
    <t xml:space="preserve">TOTAL </t>
  </si>
  <si>
    <t>PRIMA</t>
  </si>
  <si>
    <t>Ramo</t>
  </si>
  <si>
    <t>Todo Riesgo Daños Materiales</t>
  </si>
  <si>
    <t>Responsabilidad Civil Extracontractual</t>
  </si>
  <si>
    <t>PLIEGO DE CONDICIONES</t>
  </si>
  <si>
    <t>OTORGADO</t>
  </si>
  <si>
    <t>FOLIO</t>
  </si>
  <si>
    <t>OBSERVACIONES</t>
  </si>
  <si>
    <t>PUNTOS OBTENIDOS</t>
  </si>
  <si>
    <t>ASPECTO</t>
  </si>
  <si>
    <t>MAXIMOS PUNTOS A ASIGNAR</t>
  </si>
  <si>
    <t>SI</t>
  </si>
  <si>
    <t>NO</t>
  </si>
  <si>
    <t>PUNTAJE</t>
  </si>
  <si>
    <t>TODO RIESGO DAÑOS MATERIALES</t>
  </si>
  <si>
    <t>OFRECIDO</t>
  </si>
  <si>
    <t xml:space="preserve">% </t>
  </si>
  <si>
    <t>MÍNIMOS</t>
  </si>
  <si>
    <t>%</t>
  </si>
  <si>
    <t>MIN.</t>
  </si>
  <si>
    <t>AMIT Y HMACCOP</t>
  </si>
  <si>
    <t>RESPONSABILIDAD CIVIL EXTRACONTRACTUAL</t>
  </si>
  <si>
    <t xml:space="preserve">CONSOLIDADO GENERAL </t>
  </si>
  <si>
    <t>PROPONENTE</t>
  </si>
  <si>
    <t>EVALUACIÓN TÉCNICA Y ECONÓMICA</t>
  </si>
  <si>
    <t>CUMPLE</t>
  </si>
  <si>
    <t>MANEJO GLOBAL ENTIDADES ESTATALES</t>
  </si>
  <si>
    <t>RESPONSABILIDAD CIVIL SERVIDORES PÚBLICOS</t>
  </si>
  <si>
    <t>EVALUADORES:</t>
  </si>
  <si>
    <t>Manejo Global Entidades Estatales</t>
  </si>
  <si>
    <t>Responsabilidad Civil Servidores Públicos</t>
  </si>
  <si>
    <t xml:space="preserve">LA PREVISORA S.A. COMPAÑÍA DE SEGUROS </t>
  </si>
  <si>
    <t>X</t>
  </si>
  <si>
    <t xml:space="preserve"> </t>
  </si>
  <si>
    <t>LA PREVISORA DE SEGUROS S.A.</t>
  </si>
  <si>
    <t>ASEGURADORA SOLIDARIA DE COLOMBIA ENTIDAD COOPERATIVA.</t>
  </si>
  <si>
    <t>2</t>
  </si>
  <si>
    <t>AUTOMOVILES</t>
  </si>
  <si>
    <t xml:space="preserve"> SEGURO DE TODO RIESGO DAÑO MATERIAL</t>
  </si>
  <si>
    <t xml:space="preserve"> ASEGURADORA SOLIDARIA DE COLOMBIA ENTIDAD COOPERATIVA.</t>
  </si>
  <si>
    <t>Grupo Unico</t>
  </si>
  <si>
    <t>Automoviles</t>
  </si>
  <si>
    <t>Seguro Obligatorio (SOAT)</t>
  </si>
  <si>
    <t>SEGURO OBLIGATORIO ( SOAT)</t>
  </si>
  <si>
    <t>3</t>
  </si>
  <si>
    <t>4</t>
  </si>
  <si>
    <t>5</t>
  </si>
  <si>
    <t>6</t>
  </si>
  <si>
    <t xml:space="preserve">LA PREVISORA S.A. COMPAÑÍA DE SEGUROS. </t>
  </si>
  <si>
    <t>APOYO A LA INDUSTRIA NACIONAL</t>
  </si>
  <si>
    <t>REQUISITO</t>
  </si>
  <si>
    <t xml:space="preserve">CONSOLIDADO PRIMAS OFRECIDAS POR RAMO </t>
  </si>
  <si>
    <t>No. FOLIO</t>
  </si>
  <si>
    <t>MANEJO</t>
  </si>
  <si>
    <t>TOTALES</t>
  </si>
  <si>
    <t>ASPECTO EVALUADO</t>
  </si>
  <si>
    <t>MANEJO GLOBAL SECTOR OFICIAL</t>
  </si>
  <si>
    <t>PROMEDIO</t>
  </si>
  <si>
    <t>PARTICIPACION</t>
  </si>
  <si>
    <t>RESPONSABILIDAD CIVIL SERVIDORES PUBLICOS</t>
  </si>
  <si>
    <t>SUBTOTAL</t>
  </si>
  <si>
    <t>TOTAL PUNTOS</t>
  </si>
  <si>
    <t>PONDERADO</t>
  </si>
  <si>
    <t>EVALUACIÓN PRIMAS - MAYOR VIGENCIA</t>
  </si>
  <si>
    <t>Nota: Ninguna de las ofertas supera el presupuesto asignado para el presente proceso.</t>
  </si>
  <si>
    <t>INNOVADORA DE SEGUROS S.A.</t>
  </si>
  <si>
    <t>INSTITUTO DE CULTURA Y PATRIMONIO DE ANTIOQUIA</t>
  </si>
  <si>
    <t>COBERTURA DE TRANSPORTE PARA EL TRASLADO TEMPORAL DE BIENES.</t>
  </si>
  <si>
    <t>ELIMINACION DE CLÁUSULAS DE GARANTÍA</t>
  </si>
  <si>
    <t>IMPRECISIONES EN LA PRESENTACION DE LA INFORMACION SOBRE BIENES ASEGURADOS Y/O A ASEGURAR.</t>
  </si>
  <si>
    <t>OBRAS EN CONSTRUCIÓN Y/O TERMINADAS Y/O EN MONTAJE</t>
  </si>
  <si>
    <t>RESTABLECIMIENTO AUTOMÁTICO DEL VALOR ASEGURADO POR PAGO DE SINIESTRO PARA LAS COBERTURAS DE AMIT y HUELGA,  MOTIN, ASONADA, CONMOCIÓN CIVIL O PUPULAR</t>
  </si>
  <si>
    <t>SECRETO INDUSTRIAL, PROPIEDAD INDUSTRIAL, MARCAS DE FÁBRICA Y NOMBRES</t>
  </si>
  <si>
    <t>REPOSICIÓN O REEMPLAZO PARA EQUIPOS ELÉCTRICOS Y ELECTRÓNICOS Y PARA MAQUINARIA</t>
  </si>
  <si>
    <t>EVALUACIÓN - CONDICIONES ADICIONALES</t>
  </si>
  <si>
    <t>DESAPARICIONES MISTERIOSAS</t>
  </si>
  <si>
    <t>PÉRDIDAS A TRAVÉS DE SISTEMAS COMPUTARIZADOS</t>
  </si>
  <si>
    <t>PERDIDAS OCASIONADAS POR MERMAS</t>
  </si>
  <si>
    <t>EXTENSION DE COBERTURA</t>
  </si>
  <si>
    <t>RESTABLECIMIENTO AUTOMÁTICO DEL VALOR ASEGURADO POR PAGO DE SINIESTRO</t>
  </si>
  <si>
    <t>ACTUALIZACION DE VALOR ASEGURADO</t>
  </si>
  <si>
    <t xml:space="preserve">AMPARO AUTOMATICO PARA VEHCULOS BAJO CUIDADO TENENCIA Y CONTROL, ALQUILADOS O ARRENDADOS </t>
  </si>
  <si>
    <t>ANTICIPO PARA GASTOS DE TRASPASO PARA VEHICULOS PROPIOS</t>
  </si>
  <si>
    <t>EXTENSION DE COBERTURA ACCIDENTES PERSONALES PARA EL CONDUCTOR DE LOS VEHICULOS ASEGURADOS</t>
  </si>
  <si>
    <t>EXTENSION DE COBERTURA ACCIDENTES PERSONALES PASAJEROS OCUPANTES DE LOS VEHICULOS ASEGURADOS</t>
  </si>
  <si>
    <t>HURTO DE ELEMENTOS DEJADOS EN LOS VEHÍCULOS DEL ASEGURADO</t>
  </si>
  <si>
    <t>REPOSICIÓN O REEMPLAZO</t>
  </si>
  <si>
    <t>TRANSPORTE DE MERCANCÍAS ASAROZAS, INFLAMABLES O EXPLOSIVAS.</t>
  </si>
  <si>
    <t xml:space="preserve">VALOR ACORDADO SIN APLICACIÓN DE INFRASEGURO </t>
  </si>
  <si>
    <t>TOTAL CONDICIONES ADICIONALES</t>
  </si>
  <si>
    <t>ANTICIPO DE INDEMNIZACION 50%</t>
  </si>
  <si>
    <t>BONO DE RETORNO POR EXPERIENCIA SINIESTRAL</t>
  </si>
  <si>
    <t>DENOMINACIÓN EN LIBROS</t>
  </si>
  <si>
    <t>ELIMINACION DE LA EXCLUSION DE IMPUTACIONES POR INJURIA O CALUMNIA</t>
  </si>
  <si>
    <t>EXPERTICIO TÉCNICO</t>
  </si>
  <si>
    <t>NO SUBROGACIÓN</t>
  </si>
  <si>
    <t>PAGO DE INDEMNIZACIONES "EN NOMBRE DE " Y NO MEDIANTE REEMBOLSO.</t>
  </si>
  <si>
    <t>PERIODO DE RETROACTIVIDAD SIN LIMITE</t>
  </si>
  <si>
    <t xml:space="preserve"> FINANCIERA, EXPERIENCIA Y EVALUACIÓN TÉCNICA Y ECONÓMICA</t>
  </si>
  <si>
    <t>TOTAL TODO RIESGO DAÑOS MATERIALES</t>
  </si>
  <si>
    <t>EMPLEADOS NO IDENTIFICADOS</t>
  </si>
  <si>
    <t>DEMAS AMPAROS</t>
  </si>
  <si>
    <t>TOTAL MANEJO</t>
  </si>
  <si>
    <t>PARQUEADEROS</t>
  </si>
  <si>
    <t>TOTAL RESPONSABILIDAD CIVIL EXTRACONTRACTUAL</t>
  </si>
  <si>
    <t>CONDICIONES ADICIONALES</t>
  </si>
  <si>
    <t>Condiciones Adicionales</t>
  </si>
  <si>
    <t>EVALUACIÓN TÉCNICA, ECONÓMICA (900 PUNTOS)</t>
  </si>
  <si>
    <t xml:space="preserve">SELECCIÓN ABREVIADA DE MENOR CUANTIA No. 01 DE 2020 </t>
  </si>
  <si>
    <t>SOAT</t>
  </si>
  <si>
    <t>PROCESO DE SELECCIÓN ABREVIADA DE MENOR CUANTIA No. 01- 2020</t>
  </si>
  <si>
    <t>Mejora Clausulas Adicionales</t>
  </si>
  <si>
    <t>AMPARO AUTOMÁTICO PARA BIENES MUEBLES O INMUEBLES, ADQUIRIDOS, RECIBIDOS, EN CONSTRUCCION, MONTAJE Y/O REMODELACION, SEAN NUEVOS O USADOS.</t>
  </si>
  <si>
    <t>AMPARO AUTOMÁTICO PARA EDIFICIOS Y CONTENIDOS QUE POR ERROR U OMISIÓN NO SE HAYAN INFORMADO AL INICIO DEL SEGURO.</t>
  </si>
  <si>
    <t>AMPARO AUTOMÁTICO PARA EQUIPOS REEMPLAZADOS TEMPORALMENTE</t>
  </si>
  <si>
    <t xml:space="preserve">AMPLIACIÓN DEL PLAZO PARA AVISO DE SINIESTRO </t>
  </si>
  <si>
    <t>BIENES BAJO CUIDADO, TENENCIA, CONTROL Y CUSTODIA</t>
  </si>
  <si>
    <t>BIENES DE PROPIEDAD PERSONAL DE FUNCIONARIOS  O CONTRATISTAS</t>
  </si>
  <si>
    <t xml:space="preserve">BIENES FUERA DE EDIFICIOS </t>
  </si>
  <si>
    <t>COBERTURA DE EQUIPOS MÓVILES Y PORTÁTILES</t>
  </si>
  <si>
    <t>COBERTURA PARA CONJUNTOS.</t>
  </si>
  <si>
    <t>DOCUMENTOS PENDIENTES POR PAGAR</t>
  </si>
  <si>
    <t>ELEMENTOS DAÑADOS Y GASTADOS</t>
  </si>
  <si>
    <t xml:space="preserve">LABORES Y MATERIALES  </t>
  </si>
  <si>
    <t>LIMITE AGREGADO DE INDEMNIZACION.</t>
  </si>
  <si>
    <t>MODIFICACIONES DEL RIESGO</t>
  </si>
  <si>
    <t>MOVILIZACIÓN DE BIENES PARA SU USO</t>
  </si>
  <si>
    <t xml:space="preserve">NO APLICACIÓN DE INFRASEGURO </t>
  </si>
  <si>
    <t>NO TASACIÓN O INVENTARIO</t>
  </si>
  <si>
    <t>PÉRDIDA DE ARRENDAMIENTO</t>
  </si>
  <si>
    <t>REVOCACIÓN DE LA PÓLIZA Y/O NO RENOVACION Y/O NO PRORROGA</t>
  </si>
  <si>
    <t xml:space="preserve">SUBLÍMITE ÚNICO COMBINADO PARA LAS CLAUSULAS QUE AMPARAN GASTOS ADICIONALES </t>
  </si>
  <si>
    <t xml:space="preserve">Amparo Adicionales </t>
  </si>
  <si>
    <t>Mejora tecnológica. Aplicación del factor por mejora tecnológica en la liquidación de perdidas totales para equipo electrónico, inferior al 5%</t>
  </si>
  <si>
    <t>Clausulas Adicionales</t>
  </si>
  <si>
    <t xml:space="preserve">INFORME DE EVALUACIÓN TÉCNICA Y ECONÓMICA </t>
  </si>
  <si>
    <t>230 Puntos</t>
  </si>
  <si>
    <t>EVALUACIÓN  -  DEDUCIBLES 300 PUNTOS</t>
  </si>
  <si>
    <t>Atencion y pago de Siniestros</t>
  </si>
  <si>
    <t>DOCUMENTOS REQUERIDOS PARA EL PAGO (30 PUNTOS)</t>
  </si>
  <si>
    <t>PLAZO PARA LA PRESENTACIÓN DE LA LIQUIDACIÓN (10 PUNTOS)</t>
  </si>
  <si>
    <t>PLAZO PARA EL PAGO DEL SINIESTRO (10 PUNTOS)</t>
  </si>
  <si>
    <t>MENOR PRIMA</t>
  </si>
  <si>
    <t>Sin minimo</t>
  </si>
  <si>
    <t>A. TERREMOTO, TEMBLOR Y/O ERUPCIÓN VOLCÁNICA</t>
  </si>
  <si>
    <t>HURTO SIMPLE Y HURTO CALIFICADO PARA CUALQUIER BIEN DIFERENTE A EQUIPOS ELÉCTRICOS Y
ELECTRÓNICOS PORTATILES</t>
  </si>
  <si>
    <t>HURTO SIMPLE Y HURTO CALIFICADO PARA EQUIPOS ELÉCTRICOS Y ELECTRÓNICOS PORTATILES</t>
  </si>
  <si>
    <t>DAÑO O PÉRDIDA DE CELULARES, AVANTELES, BEEPERS, RADIOTELÉFONOS Y DEMÁS EQUIPOS
PORTÁTILES DE COMUNICACIÓN, CUALQUIERA SEA SU TECNOLOGÍA</t>
  </si>
  <si>
    <t>ROTURA DE VIDRIOS POR CUALQUIER CAUSA ACCIDENTAL INCLUYENDO HMACC, AMIT, TERRORISMO
Y SABOTAJE</t>
  </si>
  <si>
    <t>DEMÁS EVENTOS</t>
  </si>
  <si>
    <t>No ofrecio</t>
  </si>
  <si>
    <t>Nota: Revisado el folio 370 la Previsora no oferto deducibles para daños</t>
  </si>
  <si>
    <t>CAJAS MENORES</t>
  </si>
  <si>
    <t>GASTOS MEDICOS</t>
  </si>
  <si>
    <t>VALOR PRESUPUESTO $243.000.000</t>
  </si>
  <si>
    <t>PRIMAS OFRECIDAS MENOR COSTO</t>
  </si>
  <si>
    <t xml:space="preserve">EVALUACIÓN MAYOR VALOR ASEGURADO </t>
  </si>
  <si>
    <t xml:space="preserve">MAYOR V/R ASEGURADO </t>
  </si>
  <si>
    <t>DEDUCIBLES Y MAYOR VALOR ASEGURADO</t>
  </si>
  <si>
    <t>Nota : Para el puntaje de Soat se suman 300 puntos del factor deducibles.</t>
  </si>
  <si>
    <t xml:space="preserve"> SEGURO DE MANEJO GLOBAL</t>
  </si>
  <si>
    <t xml:space="preserve"> SEGURO DE RESPONSABILIDAD CIVIL EXTRACONTRACTUAL </t>
  </si>
  <si>
    <t xml:space="preserve"> SEGURO DE RESPONSABILIDAD CIVIL SERVIDORES PUBLICOS  </t>
  </si>
  <si>
    <t>AMPARO AUTOMATICO DE CARGOS QUE POR ERROR U OMISIÓN NO SE HAYAN INFORMADO AL INICIO DEL SEGURO</t>
  </si>
  <si>
    <t>AMPARO AUTOMATICO DE NUEVOS CARGOS</t>
  </si>
  <si>
    <t>COSTAS EN JUICIOS Y HONORARIOS PROFESIONALES</t>
  </si>
  <si>
    <t>EXTENSION DE COBERTURA Y CONTINUIDAD DE COBERTURA</t>
  </si>
  <si>
    <t>GASTOS ADICIONALES</t>
  </si>
  <si>
    <t>GASTOS ADICIONALES PARA PAGO DE AUDITORES, REVISORES, CONTADORES Y ABOGADOS</t>
  </si>
  <si>
    <t xml:space="preserve">GASTOS ADICIONALES POR RECONSTRUCCIÓN DE ARCHIVOS </t>
  </si>
  <si>
    <t xml:space="preserve">GASTOS PARA DEMOSTRAR EL SINIESTRO Y SU CUANTÍA </t>
  </si>
  <si>
    <t>MODIFICACION A CARGOS</t>
  </si>
  <si>
    <t>PERDIDAS POR PERSONAL NO IDENTIFICADO</t>
  </si>
  <si>
    <t xml:space="preserve">Gastos de Defensa: Bajo esta cobertura se reembolsan los gastos de defensa, que por concepto de procesos fiscales y/o penales deban incurrir los funcionarios que ejercen los cargos asegurados, siempre y cuando exista decisión definitiva que exonere de toda responsabilidad a los mismos. 
El límite que se reconocerán por concepto de estos gastos será del 10% del límite asegurado contratado.   
Para efectos del pago de los gastos de defensa, el funcionario deberá presentar previamente dos (2) cotizaciones de los honorarios del abogado, previo al inicio de la atención del proceso por parte del abogado 
</t>
  </si>
  <si>
    <t>AMPARO AUTOMATICO PARA NUEVOS PREDIOS,  OPERACIONES Y/O ACTIVIDADES</t>
  </si>
  <si>
    <t xml:space="preserve">ANTICIPO DE INDEMNIZACION PARA GASTOS MÉDICOS 50% </t>
  </si>
  <si>
    <t xml:space="preserve">ANTICIPO DE INDEMNIZACION POR ALIMENTOS O BEBIDAS 50% </t>
  </si>
  <si>
    <t>ASISTENCIA JURÍDICA EN PROCESOS CIVILES Y PENALES</t>
  </si>
  <si>
    <t>GASTOS ADICIONALES PARA CAUCIONES Y COSTAS PROCESALES.</t>
  </si>
  <si>
    <t>GASTOS ADICIONALES PARA HONORARIOS PROFESIONALES DE ABOGADOS, CONSULTORES,  AUDITORES, INTERVENTORES, ETC.</t>
  </si>
  <si>
    <t>Honorarios de abogado y gastos de defensa</t>
  </si>
  <si>
    <t>Cobertura de lucro cesante para los terceros afectados</t>
  </si>
  <si>
    <t>Coberturas por disposiciones legales del Medio Ambiente</t>
  </si>
  <si>
    <t>Contaminación ambiental</t>
  </si>
  <si>
    <t>No subrogación a favor de empleados o contratistas.</t>
  </si>
  <si>
    <t>Polución</t>
  </si>
  <si>
    <t>Responsabilidad Civil Contractual.</t>
  </si>
  <si>
    <t>Responsabilidad civil derivada de AMIT, HMACC.</t>
  </si>
  <si>
    <t>Responsabilidad civil derivada de montajes, construcciones y obras civiles para el mantenimiento, reparación  o ampliación de predios.</t>
  </si>
  <si>
    <t>Responsabilidad civil derivada de Terrorismo y Sabotaje</t>
  </si>
  <si>
    <t xml:space="preserve">AMPARO AUTOMÁTICO DE NUEVOS ACCESORIOS Y EQUIPOS </t>
  </si>
  <si>
    <t xml:space="preserve">AMPARO AUTOMÁTICO DE NUEVOS VEHICULOS SEAN CERO KILÓMETROS O USADOS </t>
  </si>
  <si>
    <t>AMPARO AUTOMÁTICO PARA ACCESORIOS Y EQUIPOS QUE POR ERROR U OMISIÓN NO SE HAYAN INFORMADO AL INICIO DEL SEGURO.</t>
  </si>
  <si>
    <t>AMPARO AUTOMÁTICO PARA VEHICULOS QUE POR ERROR U OMISIÓN NO SE HAYAN INFORMADO AL INICIO DEL SEGURO.</t>
  </si>
  <si>
    <t>COBERTURA DE ACCESORIOS</t>
  </si>
  <si>
    <t>SERVICIO DE CASA CARCEL PARA CONDUCTORES</t>
  </si>
  <si>
    <t>Asistencia Jurídica en Proceso Administrativo</t>
  </si>
  <si>
    <t>Cobertura de pérdidas parciales o totales por daños y hurto de vehículos de propiedad de funcionarios en comisión de servicios autorizada en sus propios vehículos. Límite de $40.000.000 evento $80.000.000 vigencia</t>
  </si>
  <si>
    <t>Gastos de grúa para vehículos de terceros, afectados en accidentes en los cuales sea evidente la responsabilidad del Asegurado.</t>
  </si>
  <si>
    <t>Vehículo de reemplazo para pérdidas totales y/o parciales (En caso de entregarse el vehículo de reemplazo, el asegurado no tendrá derecho al pago de los gastos de transporte por pérdidas totales.</t>
  </si>
  <si>
    <t xml:space="preserve"> SEGURO DE AUTOMOVILES</t>
  </si>
  <si>
    <t>ACEPTACIÓN DE GASTOS JUDICIALES Y/O COSTOS DE DEFENSA DENTRO DE LOS CINCO (5) DÍAS HÁBILES.</t>
  </si>
  <si>
    <t>AMPARO AUTOMÁTICO DE NUEVOS CARGOS</t>
  </si>
  <si>
    <t>ANTICIPO DE INDEMNIZACIÓN PARA EL PAGO DE HONORARIOS Y CAUCIONES JUDICIALES 50%</t>
  </si>
  <si>
    <t>ATENCIÓN DE REQUERIMIENTOS</t>
  </si>
  <si>
    <t>EXTENSIÓN DE COBERTURA EN CASO DE TERMINACIÓN Y NO RENOVACIÓN DE LA PÓLIZA</t>
  </si>
  <si>
    <t>EXTENSIÓN DE COBERTURA PARA NUEVAS ENTIDADES</t>
  </si>
  <si>
    <t>Se amparan las reclamaciones, investigaciones o juicios iniciados por primera vez en contra de los funcionarios asegurados, por actos u omisiones, actos incorrectos, no dolosos, reales o presuntos, cometidos por los funcionarios asegurados durante la vigencia de la póliza, en el desempeño de sus respectivas funciones y reclamados dentro de los 5 años siguientes a la expiración de la póliza o el retiro del funcionario, lo que ocurra primero, así como por Juicios de Responsabilidad Fiscal y acciones de repetición iniciadas por el tomador en contra de los servidores públicos asegurados.
Queda aclarado y convenido que para efectos de este amparo no opera la condición de retroactividad ilimitada.
Queda igualmente convenido y acordado que esta extensión de cobertura opera en subsidio de la cobertura principal cuando por efectos de la expiración de la póliza no sea posible reclamar bajo la misma, circunstancias ocurridas durante la vigencia de la póliza y reclamadas a los funcionarios con posterioridad al periodo de gobierno. (MODALIDAD OCURRENCIA)</t>
  </si>
  <si>
    <t>Absorción, Fusión o Traslado de Funciones</t>
  </si>
  <si>
    <t>Gastos y costas judiciales por honorarios profesionales en que incurran los funcionarios para ejercer su defensa, en  cualquier indagación y/o investigación y/o proceso y/o actuación extraprocesal adelantadas por Órganos u Oficinas de Control Interno.</t>
  </si>
  <si>
    <t>Gastos de Defensa  para las imputaciones por injuria y calumnia.</t>
  </si>
  <si>
    <t>Gastos de defensa para investigaciones por silencios administrativos positivos.</t>
  </si>
  <si>
    <r>
      <t xml:space="preserve">Gastos y costas judiciales por honorarios profesionales en reclamaciones que se generen con ocasión de citaciones a audiencias de conciliación extrajudicial ante la autoridad judicial o entes debidamente facultados para celebrarlas. </t>
    </r>
    <r>
      <rPr>
        <b/>
        <sz val="10"/>
        <rFont val="Arial Narrow"/>
        <family val="2"/>
      </rPr>
      <t>Sublímite $20.000.000 por persona y $100.000.000 vigencia</t>
    </r>
  </si>
  <si>
    <t>Extensión de la cobertura de Reclamaciones Laborales a los perjuicios morales y trastornos emocionales, siempre y cuando se encuentren debidamente cuantificados y en todo caso sin superar el límite de cobertura indicado en la póliza, para tal efecto deberá existir sentencia condenatoria de un juez de la República.</t>
  </si>
  <si>
    <t>Multas, sanciones administrativas o indemnizaciones  impuestas por la Entidad o por cualquier organismo oficial, incluyendo Contraloría, Fiscalía, Procuraduría, Defensoría o Veeduría. Siempre que la acción que se da origen a la multa, sanción administrativa o indemnización, no haya sido cometida con dolo</t>
  </si>
  <si>
    <t>PAGO DE INDEMNIZACIONES</t>
  </si>
  <si>
    <t>No Indica en el Folio que lo otorga</t>
  </si>
  <si>
    <t>No Indica en el folio que la otorga</t>
  </si>
  <si>
    <t>'No Indica en el folio que la otorga</t>
  </si>
  <si>
    <t>Se otorgan 30 dias adiconales al basico par un total de 120 dias, con cobro de prima adicional</t>
  </si>
  <si>
    <t>Se otorgan 30 dias adiconales al basico par un total de 120 dias.</t>
  </si>
  <si>
    <t>Se otorga el 10% adicional al basico</t>
  </si>
  <si>
    <t>No se otorga</t>
  </si>
  <si>
    <t>Se otorgan 30 dias adicionales al basico</t>
  </si>
  <si>
    <t>SI Sublimitado al 5% evento/ vigencia del valor asegurado</t>
  </si>
  <si>
    <t>Se otorga</t>
  </si>
  <si>
    <t>Siempre y cuando sea subita, accidental e imprevista, excluyendo contaminacion paulatina</t>
  </si>
  <si>
    <t>Siempre y cuando no exista dolo</t>
  </si>
  <si>
    <t>Sublimite de $10,000,000 por evento y por vigencia</t>
  </si>
  <si>
    <t>Se Otorga</t>
  </si>
  <si>
    <t>Se otorga 30 dias adicionales,quedando en 120 dias.</t>
  </si>
  <si>
    <t>Se otorga 60 dias adicionales,quedando en 120 dias.</t>
  </si>
  <si>
    <t>Se otorga 10% adicional quedando en 60%</t>
  </si>
  <si>
    <t>Sublimite $30,000,000 evento/vigencia</t>
  </si>
  <si>
    <t>15% adicional quedando el 25% del valor asegurado por evento/ por vigencia</t>
  </si>
  <si>
    <t>30 dias adicionales, quedando 60 dias</t>
  </si>
  <si>
    <t>$10,000,000 adicionales, quedando un sublimite $20,000,000 Evento/vigencia</t>
  </si>
  <si>
    <t>$10,000,000 adicionales  quedando sublimite $60,000,000 evento/vigencia</t>
  </si>
  <si>
    <t>$70,000,000 adicionales  quedando sublimite $80,000,000 evento/vigencia</t>
  </si>
  <si>
    <t xml:space="preserve">Se otorga </t>
  </si>
  <si>
    <t>$340,000,000 adicionales,quedando en $350,000,000</t>
  </si>
  <si>
    <t>30 dias adicionales, quedando 120 dias</t>
  </si>
  <si>
    <t>Se otorgan 30 dias adicionales al basico para un total de 120 dias</t>
  </si>
  <si>
    <t>Hasta un limite del 25% del valor asegurado del vehiculo y por un periodo de 120 dias</t>
  </si>
  <si>
    <t>Hasta un limite de $150,000,000 por vehiculo  y por un periodo de 120 dias</t>
  </si>
  <si>
    <t>Se otorga ver descripcion folio</t>
  </si>
  <si>
    <t>Se otorga de acuerdo con el clausulado de la Compañía</t>
  </si>
  <si>
    <t>345 al 353</t>
  </si>
  <si>
    <t>Inclueye la informacion</t>
  </si>
  <si>
    <t>12 dias habiles</t>
  </si>
  <si>
    <t>Se otorga según condiciones generales ( clausulado) del producto</t>
  </si>
  <si>
    <t>Sublimite del 25% del valor asegurado evento/ vigencia</t>
  </si>
  <si>
    <t>Sublímite del 100% del valor asegurado evento / vigencia</t>
  </si>
  <si>
    <t>Sublímite del 100% del valor asegurado evento / vigencia. Cobertura unicamente por Contaminación
Accidental, Subita e Imprevista, donde excluye Contaminación Paulatina, Gastos de Limpieza, y
Multas y Sanciones.</t>
  </si>
  <si>
    <t>Sublímite del 50% del valor asegurado evento / vigencia.</t>
  </si>
  <si>
    <t xml:space="preserve">Se otorga al 100% del valor asegurado </t>
  </si>
  <si>
    <t>Sublimite de Cop $3.000.000 persona / proceso; Cop $10.000.000 persona /
evento; y Cop $30.000.000 vigencia.</t>
  </si>
  <si>
    <t>Sublimite de Cop $200.000.000 evento y Cop $400.000.000 vigencia.</t>
  </si>
  <si>
    <t>'No Indica en el Folio que lo otorga</t>
  </si>
  <si>
    <t>No se otorrga</t>
  </si>
  <si>
    <t>Incluye la informacion</t>
  </si>
  <si>
    <t>Incluye informacion</t>
  </si>
  <si>
    <t>8 dias habiles</t>
  </si>
  <si>
    <t>3 dias habiles</t>
  </si>
  <si>
    <t>5 dias habiles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</si>
</sst>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quot;$&quot;\ #,##0_);[Red]\(&quot;$&quot;\ #,##0\)"/>
    <numFmt numFmtId="165" formatCode="_(&quot;$&quot;\ * #,##0_);_(&quot;$&quot;\ * \(#,##0\);_(&quot;$&quot;\ * &quot;-&quot;_);_(@_)"/>
    <numFmt numFmtId="166" formatCode="_(&quot;$&quot;\ * #,##0.00_);_(&quot;$&quot;\ * \(#,##0.00\);_(&quot;$&quot;\ * &quot;-&quot;??_);_(@_)"/>
    <numFmt numFmtId="167" formatCode="_(* #,##0.00_);_(* \(#,##0.00\);_(* &quot;-&quot;??_);_(@_)"/>
    <numFmt numFmtId="168" formatCode="_ * #,##0.00_ ;_ * \-#,##0.00_ ;_ * &quot;-&quot;??_ ;_ @_ "/>
    <numFmt numFmtId="169" formatCode="&quot;$&quot;#,##0.00"/>
    <numFmt numFmtId="170" formatCode="&quot;$&quot;#,##0.00;[Red]&quot;$&quot;#,##0.00"/>
    <numFmt numFmtId="171" formatCode="_-&quot;$&quot;* #,##0_-;\-&quot;$&quot;* #,##0_-;_-&quot;$&quot;* &quot;-&quot;??_-;_-@_-"/>
    <numFmt numFmtId="172" formatCode="_([$€]* #,##0.00_);_([$€]* \(#,##0.00\);_([$€]* &quot;-&quot;??_);_(@_)"/>
    <numFmt numFmtId="173" formatCode="_(&quot;N$&quot;* #,##0.00_);_(&quot;N$&quot;* \(#,##0.00\);_(&quot;N$&quot;* &quot;-&quot;??_);_(@_)"/>
    <numFmt numFmtId="174" formatCode="0.0%"/>
    <numFmt numFmtId="175" formatCode="_ * #,##0_ ;_ * \-#,##0_ ;_ * &quot;-&quot;??_ ;_ @_ "/>
    <numFmt numFmtId="176" formatCode="_ &quot;$&quot;\ * #,##0.00_ ;_ &quot;$&quot;\ * \-#,##0.00_ ;_ &quot;$&quot;\ * &quot;-&quot;??_ ;_ @_ "/>
    <numFmt numFmtId="177" formatCode="_-[$€-2]* #,##0.00_-;\-[$€-2]* #,##0.00_-;_-[$€-2]* \-??_-"/>
    <numFmt numFmtId="178" formatCode="_-[$€-2]* #,##0.00_-;\-[$€-2]* #,##0.00_-;_-[$€-2]* &quot;-&quot;??_-"/>
    <numFmt numFmtId="179" formatCode="_ [$€-2]\ * #,##0.00_ ;_ [$€-2]\ * \-#,##0.00_ ;_ [$€-2]\ * &quot;-&quot;??_ "/>
    <numFmt numFmtId="180" formatCode="_-* #,##0.00_-;\-* #,##0.00_-;_-* \-??_-;_-@_-"/>
    <numFmt numFmtId="181" formatCode="_-* #,##0\ _€_-;\-* #,##0\ _€_-;_-* &quot;-&quot;\ _€_-;_-@_-"/>
    <numFmt numFmtId="182" formatCode="_ * #,##0.00_ ;_ * \-#,##0.00_ ;_ * \-??_ ;_ @_ "/>
    <numFmt numFmtId="183" formatCode="[$$-240A]\ #,##0"/>
    <numFmt numFmtId="184" formatCode="_ &quot;$ &quot;* #,##0.00_ ;_ &quot;$ &quot;* \-#,##0.00_ ;_ &quot;$ &quot;* \-??_ ;_ @_ "/>
    <numFmt numFmtId="185" formatCode="_-* #,##0.00\ _F_-;\-* #,##0.00\ _F_-;_-* &quot;-&quot;??\ _F_-;_-@_-"/>
    <numFmt numFmtId="186" formatCode="_-&quot;$&quot;* #,##0.00_-;\-&quot;$&quot;* #,##0.00_-;_-&quot;$&quot;* &quot;-&quot;??_-;_-@_-"/>
    <numFmt numFmtId="187" formatCode="_-\$* #,##0.00_-;&quot;-$&quot;* #,##0.00_-;_-\$* \-??_-;_-@_-"/>
  </numFmts>
  <fonts count="60" x14ac:knownFonts="1">
    <font>
      <sz val="11"/>
      <color theme="1"/>
      <name val="Calibri"/>
      <family val="2"/>
      <scheme val="minor"/>
    </font>
    <font>
      <b/>
      <sz val="11"/>
      <name val="Arial"/>
      <family val="2"/>
    </font>
    <font>
      <sz val="12"/>
      <name val="Arial"/>
      <family val="2"/>
    </font>
    <font>
      <sz val="11"/>
      <name val="Arial"/>
      <family val="2"/>
    </font>
    <font>
      <sz val="10"/>
      <name val="Arial"/>
      <family val="2"/>
    </font>
    <font>
      <b/>
      <sz val="12"/>
      <name val="Arial"/>
      <family val="2"/>
    </font>
    <font>
      <b/>
      <sz val="12"/>
      <color indexed="8"/>
      <name val="Arial"/>
      <family val="2"/>
    </font>
    <font>
      <sz val="11"/>
      <color theme="1"/>
      <name val="Calibri"/>
      <family val="2"/>
      <scheme val="minor"/>
    </font>
    <font>
      <b/>
      <sz val="11"/>
      <color indexed="62"/>
      <name val="Arial"/>
      <family val="2"/>
    </font>
    <font>
      <sz val="11"/>
      <color indexed="8"/>
      <name val="Calibri"/>
      <family val="2"/>
    </font>
    <font>
      <b/>
      <sz val="11"/>
      <color theme="1"/>
      <name val="Arial"/>
      <family val="2"/>
    </font>
    <font>
      <b/>
      <sz val="11"/>
      <color indexed="8"/>
      <name val="Arial"/>
      <family val="2"/>
    </font>
    <font>
      <sz val="10"/>
      <name val="Arial"/>
      <family val="2"/>
    </font>
    <font>
      <b/>
      <sz val="10"/>
      <color indexed="8"/>
      <name val="Arial"/>
      <family val="2"/>
    </font>
    <font>
      <b/>
      <sz val="10"/>
      <name val="Arial"/>
      <family val="2"/>
    </font>
    <font>
      <sz val="10"/>
      <color indexed="10"/>
      <name val="Arial"/>
      <family val="2"/>
    </font>
    <font>
      <sz val="10"/>
      <color theme="1"/>
      <name val="Calibri"/>
      <family val="2"/>
      <scheme val="minor"/>
    </font>
    <font>
      <b/>
      <u/>
      <sz val="10"/>
      <name val="Arial Narrow"/>
      <family val="2"/>
    </font>
    <font>
      <b/>
      <sz val="10"/>
      <name val="Arial Narrow"/>
      <family val="2"/>
    </font>
    <font>
      <sz val="10"/>
      <name val="Arial Narrow"/>
      <family val="2"/>
    </font>
    <font>
      <u/>
      <sz val="10"/>
      <color theme="10"/>
      <name val="Arial"/>
      <family val="2"/>
    </font>
    <font>
      <sz val="11"/>
      <color rgb="FFFF0000"/>
      <name val="Calibri"/>
      <family val="2"/>
      <scheme val="minor"/>
    </font>
    <font>
      <b/>
      <u/>
      <sz val="12"/>
      <name val="Arial Narrow"/>
      <family val="2"/>
    </font>
    <font>
      <sz val="12"/>
      <color theme="1"/>
      <name val="Calibri"/>
      <family val="2"/>
      <scheme val="minor"/>
    </font>
    <font>
      <sz val="12"/>
      <name val="Arial Narrow"/>
      <family val="2"/>
    </font>
    <font>
      <b/>
      <sz val="12"/>
      <name val="Arial Narrow"/>
      <family val="2"/>
    </font>
    <font>
      <b/>
      <sz val="11"/>
      <color theme="3"/>
      <name val="Calibri"/>
      <family val="2"/>
      <scheme val="minor"/>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sz val="10"/>
      <color indexed="8"/>
      <name val="Arial"/>
      <family val="2"/>
    </font>
    <font>
      <sz val="11"/>
      <color indexed="60"/>
      <name val="Calibri"/>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0"/>
      <name val="Verdana"/>
      <family val="2"/>
    </font>
    <font>
      <b/>
      <sz val="10"/>
      <name val="Verdana"/>
      <family val="2"/>
    </font>
    <font>
      <b/>
      <sz val="11"/>
      <name val="Verdana"/>
      <family val="2"/>
    </font>
    <font>
      <sz val="10"/>
      <color indexed="8"/>
      <name val="Verdana"/>
      <family val="2"/>
    </font>
    <font>
      <b/>
      <u/>
      <sz val="9"/>
      <name val="Arial Narrow"/>
      <family val="2"/>
    </font>
    <font>
      <b/>
      <sz val="9"/>
      <name val="Arial"/>
      <family val="2"/>
    </font>
    <font>
      <sz val="9"/>
      <name val="Arial"/>
      <family val="2"/>
    </font>
    <font>
      <sz val="9"/>
      <color theme="1"/>
      <name val="Calibri"/>
      <family val="2"/>
      <scheme val="minor"/>
    </font>
    <font>
      <sz val="9"/>
      <name val="Arial Narrow"/>
      <family val="2"/>
    </font>
    <font>
      <b/>
      <sz val="9"/>
      <name val="Arial Narrow"/>
      <family val="2"/>
    </font>
    <font>
      <b/>
      <sz val="14"/>
      <color theme="1"/>
      <name val="Arial Narrow"/>
      <family val="2"/>
    </font>
    <font>
      <sz val="11"/>
      <color theme="0"/>
      <name val="Calibri"/>
      <family val="2"/>
      <scheme val="minor"/>
    </font>
    <font>
      <b/>
      <sz val="11"/>
      <color theme="0"/>
      <name val="Arial"/>
      <family val="2"/>
    </font>
    <font>
      <sz val="11"/>
      <color theme="0"/>
      <name val="Arial"/>
      <family val="2"/>
    </font>
    <font>
      <b/>
      <sz val="10"/>
      <color theme="0"/>
      <name val="Arial"/>
      <family val="2"/>
    </font>
    <font>
      <sz val="10"/>
      <color theme="0"/>
      <name val="Verdana"/>
      <family val="2"/>
    </font>
  </fonts>
  <fills count="3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bgColor indexed="64"/>
      </patternFill>
    </fill>
    <fill>
      <patternFill patternType="solid">
        <fgColor theme="3"/>
        <bgColor indexed="8"/>
      </patternFill>
    </fill>
    <fill>
      <patternFill patternType="solid">
        <fgColor theme="3"/>
        <bgColor theme="4" tint="0.79998168889431442"/>
      </patternFill>
    </fill>
    <fill>
      <patternFill patternType="solid">
        <fgColor rgb="FFFFFF00"/>
        <bgColor indexed="64"/>
      </patternFill>
    </fill>
  </fills>
  <borders count="90">
    <border>
      <left/>
      <right/>
      <top/>
      <bottom/>
      <diagonal/>
    </border>
    <border>
      <left style="medium">
        <color indexed="64"/>
      </left>
      <right style="medium">
        <color indexed="64"/>
      </right>
      <top/>
      <bottom/>
      <diagonal/>
    </border>
    <border>
      <left/>
      <right style="medium">
        <color indexed="8"/>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style="thin">
        <color indexed="64"/>
      </right>
      <top style="thin">
        <color indexed="8"/>
      </top>
      <bottom/>
      <diagonal/>
    </border>
    <border>
      <left style="medium">
        <color indexed="64"/>
      </left>
      <right style="medium">
        <color indexed="64"/>
      </right>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bottom style="thin">
        <color indexed="8"/>
      </bottom>
      <diagonal/>
    </border>
    <border>
      <left/>
      <right/>
      <top/>
      <bottom style="thin">
        <color indexed="8"/>
      </bottom>
      <diagonal/>
    </border>
    <border>
      <left/>
      <right style="thin">
        <color indexed="64"/>
      </right>
      <top/>
      <bottom/>
      <diagonal/>
    </border>
    <border>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8"/>
      </top>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double">
        <color indexed="64"/>
      </left>
      <right/>
      <top/>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double">
        <color indexed="64"/>
      </right>
      <top/>
      <bottom/>
      <diagonal/>
    </border>
    <border>
      <left/>
      <right style="medium">
        <color indexed="8"/>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top/>
      <bottom style="medium">
        <color indexed="64"/>
      </bottom>
      <diagonal/>
    </border>
    <border>
      <left style="thin">
        <color indexed="8"/>
      </left>
      <right style="medium">
        <color indexed="64"/>
      </right>
      <top/>
      <bottom style="medium">
        <color indexed="64"/>
      </bottom>
      <diagonal/>
    </border>
    <border>
      <left style="thin">
        <color indexed="8"/>
      </left>
      <right style="thin">
        <color indexed="8"/>
      </right>
      <top/>
      <bottom/>
      <diagonal/>
    </border>
    <border>
      <left style="medium">
        <color indexed="64"/>
      </left>
      <right/>
      <top style="thin">
        <color indexed="8"/>
      </top>
      <bottom/>
      <diagonal/>
    </border>
    <border>
      <left style="medium">
        <color indexed="64"/>
      </left>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s>
  <cellStyleXfs count="2034">
    <xf numFmtId="0" fontId="0" fillId="0" borderId="0"/>
    <xf numFmtId="168" fontId="4" fillId="0" borderId="0" applyFont="0" applyFill="0" applyBorder="0" applyAlignment="0" applyProtection="0"/>
    <xf numFmtId="167" fontId="4"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0" fontId="4" fillId="0" borderId="0"/>
    <xf numFmtId="168" fontId="4" fillId="0" borderId="0" applyFont="0" applyFill="0" applyBorder="0" applyAlignment="0" applyProtection="0"/>
    <xf numFmtId="172" fontId="4" fillId="0" borderId="0" applyFont="0" applyFill="0" applyBorder="0" applyAlignment="0" applyProtection="0"/>
    <xf numFmtId="167" fontId="9" fillId="0" borderId="0" applyFont="0" applyFill="0" applyBorder="0" applyAlignment="0" applyProtection="0"/>
    <xf numFmtId="173" fontId="4" fillId="0" borderId="0" applyFont="0" applyFill="0" applyBorder="0" applyAlignment="0" applyProtection="0"/>
    <xf numFmtId="9" fontId="4"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0" fontId="12" fillId="0" borderId="0"/>
    <xf numFmtId="9" fontId="12" fillId="0" borderId="0" applyFont="0" applyFill="0" applyBorder="0" applyAlignment="0" applyProtection="0"/>
    <xf numFmtId="168" fontId="12" fillId="0" borderId="0" applyFont="0" applyFill="0" applyBorder="0" applyAlignment="0" applyProtection="0"/>
    <xf numFmtId="0" fontId="4" fillId="0" borderId="0"/>
    <xf numFmtId="0" fontId="20" fillId="0" borderId="0" applyNumberForma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0" fontId="4" fillId="0" borderId="0"/>
    <xf numFmtId="9" fontId="7"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8"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30" fillId="22" borderId="45" applyNumberFormat="0" applyAlignment="0" applyProtection="0"/>
    <xf numFmtId="0" fontId="30" fillId="22" borderId="45" applyNumberFormat="0" applyAlignment="0" applyProtection="0"/>
    <xf numFmtId="0" fontId="30" fillId="22" borderId="45" applyNumberFormat="0" applyAlignment="0" applyProtection="0"/>
    <xf numFmtId="0" fontId="30" fillId="22" borderId="45" applyNumberFormat="0" applyAlignment="0" applyProtection="0"/>
    <xf numFmtId="0" fontId="30" fillId="22" borderId="45" applyNumberFormat="0" applyAlignment="0" applyProtection="0"/>
    <xf numFmtId="0" fontId="31" fillId="23" borderId="46" applyNumberFormat="0" applyAlignment="0" applyProtection="0"/>
    <xf numFmtId="0" fontId="31" fillId="23" borderId="46" applyNumberFormat="0" applyAlignment="0" applyProtection="0"/>
    <xf numFmtId="0" fontId="31" fillId="23" borderId="46" applyNumberFormat="0" applyAlignment="0" applyProtection="0"/>
    <xf numFmtId="0" fontId="31" fillId="23" borderId="46" applyNumberFormat="0" applyAlignment="0" applyProtection="0"/>
    <xf numFmtId="0" fontId="32" fillId="0" borderId="47" applyNumberFormat="0" applyFill="0" applyAlignment="0" applyProtection="0"/>
    <xf numFmtId="0" fontId="32" fillId="0" borderId="47" applyNumberFormat="0" applyFill="0" applyAlignment="0" applyProtection="0"/>
    <xf numFmtId="0" fontId="32" fillId="0" borderId="47" applyNumberFormat="0" applyFill="0" applyAlignment="0" applyProtection="0"/>
    <xf numFmtId="0" fontId="32" fillId="0" borderId="4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34" fillId="9" borderId="45" applyNumberFormat="0" applyAlignment="0" applyProtection="0"/>
    <xf numFmtId="0" fontId="34" fillId="9" borderId="45" applyNumberFormat="0" applyAlignment="0" applyProtection="0"/>
    <xf numFmtId="0" fontId="34" fillId="9" borderId="45" applyNumberFormat="0" applyAlignment="0" applyProtection="0"/>
    <xf numFmtId="0" fontId="34" fillId="9" borderId="4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 fontId="2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8"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8"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8"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7" fontId="4" fillId="0" borderId="0" applyFill="0" applyBorder="0" applyAlignment="0" applyProtection="0"/>
    <xf numFmtId="179"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8" fontId="4" fillId="0" borderId="0" applyFont="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177" fontId="4" fillId="0" borderId="0" applyFill="0" applyBorder="0" applyAlignment="0" applyProtection="0"/>
    <xf numFmtId="0" fontId="35" fillId="0" borderId="0" applyNumberFormat="0" applyFill="0" applyBorder="0" applyAlignment="0" applyProtection="0"/>
    <xf numFmtId="0" fontId="36" fillId="0" borderId="48" applyNumberFormat="0" applyFill="0" applyAlignment="0" applyProtection="0"/>
    <xf numFmtId="0" fontId="37" fillId="0" borderId="49" applyNumberFormat="0" applyFill="0" applyAlignment="0" applyProtection="0"/>
    <xf numFmtId="0" fontId="33" fillId="0" borderId="50" applyNumberFormat="0" applyFill="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41"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68" fontId="4" fillId="0" borderId="0" applyFont="0" applyFill="0" applyBorder="0" applyAlignment="0" applyProtection="0"/>
    <xf numFmtId="18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4" fillId="0" borderId="0" applyFont="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43" fontId="4" fillId="0" borderId="0" applyFont="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0" fontId="4" fillId="0" borderId="0" applyFill="0" applyBorder="0" applyAlignment="0" applyProtection="0"/>
    <xf numFmtId="181" fontId="4" fillId="0" borderId="0" applyFont="0" applyFill="0" applyBorder="0" applyAlignment="0" applyProtection="0"/>
    <xf numFmtId="18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4" fillId="0" borderId="0" applyFont="0" applyFill="0" applyBorder="0" applyAlignment="0" applyProtection="0"/>
    <xf numFmtId="180" fontId="4" fillId="0" borderId="0" applyFill="0" applyBorder="0" applyAlignment="0" applyProtection="0"/>
    <xf numFmtId="181" fontId="4"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0"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68" fontId="4" fillId="0" borderId="0" applyFont="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2" fontId="4" fillId="0" borderId="0" applyFill="0" applyBorder="0" applyAlignment="0" applyProtection="0"/>
    <xf numFmtId="183" fontId="9" fillId="0" borderId="0" applyFont="0" applyFill="0" applyBorder="0" applyAlignment="0" applyProtection="0"/>
    <xf numFmtId="165" fontId="38" fillId="0" borderId="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7" fontId="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5"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8" fontId="9"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8" fontId="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6" fontId="9"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6" fontId="9"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66" fontId="4" fillId="0" borderId="0" applyFont="0" applyFill="0" applyBorder="0" applyAlignment="0" applyProtection="0"/>
    <xf numFmtId="184" fontId="4" fillId="0" borderId="0" applyFill="0" applyBorder="0" applyAlignment="0" applyProtection="0"/>
    <xf numFmtId="16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64" fontId="4" fillId="0" borderId="0" applyFont="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7"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66" fontId="4" fillId="0" borderId="0" applyFont="0" applyFill="0" applyBorder="0" applyAlignment="0" applyProtection="0"/>
    <xf numFmtId="166" fontId="38" fillId="0" borderId="0"/>
    <xf numFmtId="166"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86" fontId="4" fillId="0" borderId="0" applyFont="0" applyFill="0" applyBorder="0" applyAlignment="0" applyProtection="0"/>
    <xf numFmtId="176" fontId="9" fillId="0" borderId="0" applyFont="0" applyFill="0" applyBorder="0" applyAlignment="0" applyProtection="0"/>
    <xf numFmtId="166" fontId="4"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24" fillId="0" borderId="0"/>
    <xf numFmtId="0" fontId="4" fillId="0" borderId="0"/>
    <xf numFmtId="0" fontId="4" fillId="0" borderId="0"/>
    <xf numFmtId="0" fontId="7" fillId="0" borderId="0"/>
    <xf numFmtId="0" fontId="2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38"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38" fillId="0" borderId="0"/>
    <xf numFmtId="0" fontId="4" fillId="0" borderId="0"/>
    <xf numFmtId="0" fontId="4" fillId="0" borderId="0"/>
    <xf numFmtId="0" fontId="7" fillId="0" borderId="0"/>
    <xf numFmtId="0" fontId="7" fillId="0" borderId="0"/>
    <xf numFmtId="0" fontId="38" fillId="0" borderId="0"/>
    <xf numFmtId="0" fontId="4" fillId="25" borderId="51" applyNumberFormat="0" applyFont="0" applyAlignment="0" applyProtection="0"/>
    <xf numFmtId="0" fontId="4" fillId="25" borderId="51" applyNumberFormat="0" applyFont="0" applyAlignment="0" applyProtection="0"/>
    <xf numFmtId="0" fontId="4" fillId="25" borderId="51" applyNumberFormat="0" applyFont="0" applyAlignment="0" applyProtection="0"/>
    <xf numFmtId="0" fontId="4" fillId="25" borderId="51" applyNumberFormat="0" applyFont="0" applyAlignment="0" applyProtection="0"/>
    <xf numFmtId="0" fontId="40" fillId="22" borderId="5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0" fillId="22" borderId="52" applyNumberFormat="0" applyAlignment="0" applyProtection="0"/>
    <xf numFmtId="0" fontId="40" fillId="22" borderId="52" applyNumberFormat="0" applyAlignment="0" applyProtection="0"/>
    <xf numFmtId="0" fontId="40" fillId="22" borderId="52" applyNumberFormat="0" applyAlignment="0" applyProtection="0"/>
    <xf numFmtId="0" fontId="40" fillId="22" borderId="52" applyNumberFormat="0" applyAlignment="0" applyProtection="0"/>
    <xf numFmtId="0" fontId="4"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2" fillId="0" borderId="0" applyNumberFormat="0" applyFill="0" applyBorder="0" applyAlignment="0" applyProtection="0"/>
    <xf numFmtId="0" fontId="36" fillId="0" borderId="48" applyNumberFormat="0" applyFill="0" applyAlignment="0" applyProtection="0"/>
    <xf numFmtId="0" fontId="36" fillId="0" borderId="48" applyNumberFormat="0" applyFill="0" applyAlignment="0" applyProtection="0"/>
    <xf numFmtId="0" fontId="36" fillId="0" borderId="48" applyNumberFormat="0" applyFill="0" applyAlignment="0" applyProtection="0"/>
    <xf numFmtId="0" fontId="36" fillId="0" borderId="48"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3" fillId="0" borderId="50" applyNumberFormat="0" applyFill="0" applyAlignment="0" applyProtection="0"/>
    <xf numFmtId="0" fontId="33" fillId="0" borderId="50" applyNumberFormat="0" applyFill="0" applyAlignment="0" applyProtection="0"/>
    <xf numFmtId="0" fontId="33" fillId="0" borderId="50" applyNumberFormat="0" applyFill="0" applyAlignment="0" applyProtection="0"/>
    <xf numFmtId="0" fontId="33" fillId="0" borderId="50"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53" applyNumberFormat="0" applyFill="0" applyAlignment="0" applyProtection="0"/>
    <xf numFmtId="0" fontId="43" fillId="0" borderId="53" applyNumberFormat="0" applyFill="0" applyAlignment="0" applyProtection="0"/>
    <xf numFmtId="0" fontId="43" fillId="0" borderId="53" applyNumberFormat="0" applyFill="0" applyAlignment="0" applyProtection="0"/>
    <xf numFmtId="0" fontId="43" fillId="0" borderId="53" applyNumberFormat="0" applyFill="0" applyAlignment="0" applyProtection="0"/>
    <xf numFmtId="43" fontId="4"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cellStyleXfs>
  <cellXfs count="440">
    <xf numFmtId="0" fontId="0" fillId="0" borderId="0" xfId="0"/>
    <xf numFmtId="0" fontId="3" fillId="0" borderId="0" xfId="5" applyFont="1" applyAlignment="1">
      <alignment vertical="center" wrapText="1"/>
    </xf>
    <xf numFmtId="3" fontId="3" fillId="0" borderId="0" xfId="5" applyNumberFormat="1" applyFont="1" applyAlignment="1">
      <alignment vertical="center" wrapText="1"/>
    </xf>
    <xf numFmtId="2" fontId="6" fillId="3" borderId="0" xfId="0" applyNumberFormat="1" applyFont="1" applyFill="1" applyBorder="1" applyAlignment="1">
      <alignment horizontal="centerContinuous" vertical="center"/>
    </xf>
    <xf numFmtId="2" fontId="8" fillId="3" borderId="0" xfId="5" applyNumberFormat="1" applyFont="1" applyFill="1" applyBorder="1" applyAlignment="1">
      <alignment horizontal="centerContinuous" vertical="center" wrapText="1"/>
    </xf>
    <xf numFmtId="2" fontId="1" fillId="3" borderId="0" xfId="5" applyNumberFormat="1" applyFont="1" applyFill="1" applyBorder="1" applyAlignment="1">
      <alignment horizontal="centerContinuous" vertical="center" wrapText="1"/>
    </xf>
    <xf numFmtId="0" fontId="1" fillId="3" borderId="0" xfId="0" applyFont="1" applyFill="1" applyAlignment="1" applyProtection="1">
      <alignment horizontal="centerContinuous"/>
    </xf>
    <xf numFmtId="0" fontId="2" fillId="3" borderId="0" xfId="0" applyFont="1" applyFill="1" applyAlignment="1">
      <alignment horizontal="centerContinuous"/>
    </xf>
    <xf numFmtId="0" fontId="3" fillId="3" borderId="0" xfId="0" applyFont="1" applyFill="1" applyAlignment="1">
      <alignment horizontal="centerContinuous"/>
    </xf>
    <xf numFmtId="0" fontId="0" fillId="3" borderId="0" xfId="0" applyFill="1"/>
    <xf numFmtId="0" fontId="1" fillId="3" borderId="0" xfId="0" applyFont="1" applyFill="1" applyAlignment="1">
      <alignment horizontal="centerContinuous"/>
    </xf>
    <xf numFmtId="0" fontId="3" fillId="3" borderId="0" xfId="0" applyFont="1" applyFill="1"/>
    <xf numFmtId="0" fontId="3" fillId="3" borderId="1" xfId="0" applyFont="1" applyFill="1" applyBorder="1" applyAlignment="1">
      <alignment vertical="center"/>
    </xf>
    <xf numFmtId="0" fontId="0" fillId="3" borderId="0" xfId="0" applyFill="1" applyAlignment="1">
      <alignment horizontal="centerContinuous" vertical="center"/>
    </xf>
    <xf numFmtId="0" fontId="5" fillId="3" borderId="0" xfId="0" applyFont="1" applyFill="1" applyAlignment="1" applyProtection="1">
      <alignment horizontal="centerContinuous" vertical="center"/>
    </xf>
    <xf numFmtId="0" fontId="3" fillId="3" borderId="0" xfId="5" applyFont="1" applyFill="1" applyAlignment="1">
      <alignment vertical="center" wrapText="1"/>
    </xf>
    <xf numFmtId="3" fontId="3" fillId="3" borderId="0" xfId="5" applyNumberFormat="1" applyFont="1" applyFill="1" applyAlignment="1">
      <alignment vertical="center" wrapText="1"/>
    </xf>
    <xf numFmtId="2" fontId="6" fillId="0" borderId="0" xfId="13" applyNumberFormat="1" applyFont="1" applyFill="1" applyBorder="1" applyAlignment="1">
      <alignment horizontal="centerContinuous" vertical="center" wrapText="1"/>
    </xf>
    <xf numFmtId="2" fontId="11" fillId="0" borderId="0" xfId="13" applyNumberFormat="1" applyFont="1" applyFill="1" applyBorder="1" applyAlignment="1">
      <alignment horizontal="centerContinuous" vertical="center" wrapText="1"/>
    </xf>
    <xf numFmtId="2" fontId="3" fillId="0" borderId="0" xfId="13" applyNumberFormat="1" applyFont="1" applyFill="1" applyAlignment="1">
      <alignment vertical="center"/>
    </xf>
    <xf numFmtId="2" fontId="3" fillId="0" borderId="0" xfId="13" applyNumberFormat="1" applyFont="1" applyAlignment="1">
      <alignment vertical="center"/>
    </xf>
    <xf numFmtId="0" fontId="0" fillId="3" borderId="0" xfId="0" applyFill="1" applyBorder="1"/>
    <xf numFmtId="0" fontId="1" fillId="3" borderId="0" xfId="0" applyFont="1" applyFill="1" applyAlignment="1" applyProtection="1">
      <alignment horizontal="centerContinuous" wrapText="1"/>
    </xf>
    <xf numFmtId="0" fontId="2" fillId="3" borderId="0" xfId="0" applyFont="1" applyFill="1" applyAlignment="1">
      <alignment horizontal="centerContinuous" wrapText="1"/>
    </xf>
    <xf numFmtId="0" fontId="3" fillId="3" borderId="0" xfId="0" applyFont="1" applyFill="1" applyAlignment="1">
      <alignment horizontal="centerContinuous" wrapText="1"/>
    </xf>
    <xf numFmtId="0" fontId="4" fillId="0" borderId="0" xfId="16" applyFill="1"/>
    <xf numFmtId="0" fontId="19" fillId="0" borderId="35" xfId="16" applyFont="1" applyFill="1" applyBorder="1" applyAlignment="1">
      <alignment horizontal="left"/>
    </xf>
    <xf numFmtId="0" fontId="19" fillId="0" borderId="0" xfId="16" applyFont="1" applyFill="1"/>
    <xf numFmtId="2" fontId="18" fillId="0" borderId="0" xfId="16" applyNumberFormat="1" applyFont="1" applyFill="1" applyAlignment="1">
      <alignment horizontal="left"/>
    </xf>
    <xf numFmtId="2" fontId="19" fillId="0" borderId="0" xfId="16" applyNumberFormat="1" applyFont="1" applyFill="1" applyProtection="1"/>
    <xf numFmtId="0" fontId="19" fillId="0" borderId="0" xfId="16" applyFont="1" applyFill="1" applyBorder="1" applyAlignment="1">
      <alignment horizontal="left"/>
    </xf>
    <xf numFmtId="0" fontId="19" fillId="0" borderId="0" xfId="16" applyFont="1" applyFill="1" applyBorder="1"/>
    <xf numFmtId="2" fontId="17" fillId="3" borderId="0" xfId="16" applyNumberFormat="1" applyFont="1" applyFill="1" applyBorder="1" applyAlignment="1">
      <alignment vertical="center" wrapText="1"/>
    </xf>
    <xf numFmtId="0" fontId="18" fillId="3" borderId="0" xfId="16" applyFont="1" applyFill="1" applyAlignment="1">
      <alignment horizontal="center"/>
    </xf>
    <xf numFmtId="0" fontId="4" fillId="3" borderId="0" xfId="16" applyFill="1"/>
    <xf numFmtId="0" fontId="4" fillId="3" borderId="0" xfId="16" applyFont="1" applyFill="1"/>
    <xf numFmtId="0" fontId="4" fillId="3" borderId="0" xfId="16" applyFont="1" applyFill="1" applyBorder="1"/>
    <xf numFmtId="0" fontId="19" fillId="3" borderId="35" xfId="16" applyFont="1" applyFill="1" applyBorder="1" applyAlignment="1">
      <alignment horizontal="left"/>
    </xf>
    <xf numFmtId="0" fontId="19" fillId="3" borderId="35" xfId="16" applyFont="1" applyFill="1" applyBorder="1"/>
    <xf numFmtId="0" fontId="19" fillId="3" borderId="0" xfId="16" applyFont="1" applyFill="1"/>
    <xf numFmtId="2" fontId="18" fillId="3" borderId="0" xfId="16" applyNumberFormat="1" applyFont="1" applyFill="1" applyAlignment="1">
      <alignment horizontal="left"/>
    </xf>
    <xf numFmtId="2" fontId="4" fillId="3" borderId="0" xfId="16" applyNumberFormat="1" applyFont="1" applyFill="1" applyBorder="1" applyProtection="1"/>
    <xf numFmtId="2" fontId="19" fillId="3" borderId="0" xfId="16" applyNumberFormat="1" applyFont="1" applyFill="1" applyProtection="1"/>
    <xf numFmtId="0" fontId="19" fillId="3" borderId="0" xfId="16" applyFont="1" applyFill="1" applyAlignment="1"/>
    <xf numFmtId="0" fontId="1" fillId="3" borderId="0" xfId="0" applyFont="1" applyFill="1" applyAlignment="1"/>
    <xf numFmtId="0" fontId="4" fillId="0" borderId="0" xfId="5"/>
    <xf numFmtId="0" fontId="3" fillId="0" borderId="1" xfId="0" applyFont="1" applyFill="1" applyBorder="1" applyAlignment="1">
      <alignment vertical="center"/>
    </xf>
    <xf numFmtId="2" fontId="3" fillId="3" borderId="39" xfId="0" applyNumberFormat="1" applyFont="1" applyFill="1" applyBorder="1" applyAlignment="1">
      <alignment vertical="center"/>
    </xf>
    <xf numFmtId="2" fontId="11" fillId="3" borderId="0" xfId="0" applyNumberFormat="1" applyFont="1" applyFill="1" applyBorder="1" applyAlignment="1">
      <alignment horizontal="centerContinuous" vertical="center" wrapText="1"/>
    </xf>
    <xf numFmtId="2" fontId="17" fillId="3" borderId="35" xfId="16" applyNumberFormat="1" applyFont="1" applyFill="1" applyBorder="1" applyAlignment="1">
      <alignment vertical="center" wrapText="1"/>
    </xf>
    <xf numFmtId="0" fontId="21" fillId="3" borderId="0" xfId="0" applyFont="1" applyFill="1"/>
    <xf numFmtId="0" fontId="1" fillId="3" borderId="0" xfId="0" applyFont="1" applyFill="1" applyBorder="1" applyAlignment="1">
      <alignment horizontal="center" vertical="center"/>
    </xf>
    <xf numFmtId="0" fontId="3" fillId="3" borderId="0" xfId="0" applyFont="1" applyFill="1" applyBorder="1" applyAlignment="1">
      <alignment vertical="center" wrapText="1"/>
    </xf>
    <xf numFmtId="171" fontId="3" fillId="0" borderId="0" xfId="4" applyNumberFormat="1" applyFont="1" applyFill="1" applyBorder="1" applyAlignment="1">
      <alignment vertical="center"/>
    </xf>
    <xf numFmtId="0" fontId="17" fillId="0" borderId="0" xfId="16" applyFont="1" applyFill="1" applyAlignment="1">
      <alignment horizontal="left"/>
    </xf>
    <xf numFmtId="0" fontId="2" fillId="0" borderId="0" xfId="5" applyFont="1" applyAlignment="1">
      <alignment vertical="center" wrapText="1"/>
    </xf>
    <xf numFmtId="3" fontId="5" fillId="0" borderId="0" xfId="5" applyNumberFormat="1" applyFont="1" applyAlignment="1">
      <alignment vertical="center" wrapText="1"/>
    </xf>
    <xf numFmtId="0" fontId="5" fillId="0" borderId="0" xfId="5" applyFont="1" applyAlignment="1">
      <alignment vertical="center" wrapText="1"/>
    </xf>
    <xf numFmtId="0" fontId="22" fillId="0" borderId="0" xfId="16" applyFont="1" applyFill="1" applyAlignment="1">
      <alignment horizontal="left"/>
    </xf>
    <xf numFmtId="0" fontId="2" fillId="0" borderId="0" xfId="16" applyFont="1" applyFill="1"/>
    <xf numFmtId="0" fontId="23" fillId="3" borderId="0" xfId="0" applyFont="1" applyFill="1"/>
    <xf numFmtId="3" fontId="2" fillId="0" borderId="0" xfId="5" applyNumberFormat="1" applyFont="1" applyAlignment="1">
      <alignment vertical="center" wrapText="1"/>
    </xf>
    <xf numFmtId="0" fontId="2" fillId="0" borderId="0" xfId="16" applyFont="1" applyFill="1" applyBorder="1"/>
    <xf numFmtId="0" fontId="24" fillId="0" borderId="35" xfId="16" applyFont="1" applyFill="1" applyBorder="1" applyAlignment="1">
      <alignment horizontal="left"/>
    </xf>
    <xf numFmtId="0" fontId="24" fillId="0" borderId="0" xfId="16" applyFont="1" applyFill="1"/>
    <xf numFmtId="2" fontId="5" fillId="0" borderId="0" xfId="16" applyNumberFormat="1" applyFont="1" applyFill="1" applyBorder="1" applyAlignment="1">
      <alignment horizontal="left"/>
    </xf>
    <xf numFmtId="2" fontId="25" fillId="0" borderId="0" xfId="16" applyNumberFormat="1" applyFont="1" applyFill="1" applyAlignment="1">
      <alignment horizontal="left"/>
    </xf>
    <xf numFmtId="2" fontId="2" fillId="0" borderId="0" xfId="16" applyNumberFormat="1" applyFont="1" applyFill="1" applyBorder="1" applyProtection="1"/>
    <xf numFmtId="2" fontId="24" fillId="0" borderId="0" xfId="16" applyNumberFormat="1" applyFont="1" applyFill="1" applyProtection="1"/>
    <xf numFmtId="0" fontId="24" fillId="0" borderId="0" xfId="16" applyFont="1" applyFill="1" applyAlignment="1"/>
    <xf numFmtId="2" fontId="24" fillId="0" borderId="0" xfId="16" applyNumberFormat="1" applyFont="1" applyFill="1"/>
    <xf numFmtId="0" fontId="25" fillId="0" borderId="0" xfId="16" applyFont="1" applyFill="1" applyBorder="1" applyAlignment="1">
      <alignment horizontal="center"/>
    </xf>
    <xf numFmtId="0" fontId="16" fillId="0" borderId="0" xfId="0" applyFont="1"/>
    <xf numFmtId="0" fontId="16" fillId="0" borderId="0" xfId="0" applyFont="1" applyBorder="1"/>
    <xf numFmtId="0" fontId="1" fillId="0" borderId="0" xfId="5" applyFont="1" applyAlignment="1" applyProtection="1">
      <alignment horizontal="centerContinuous"/>
    </xf>
    <xf numFmtId="0" fontId="1" fillId="0" borderId="0" xfId="5" applyFont="1" applyAlignment="1">
      <alignment horizontal="centerContinuous"/>
    </xf>
    <xf numFmtId="0" fontId="5" fillId="0" borderId="0" xfId="5" applyFont="1" applyAlignment="1" applyProtection="1">
      <alignment horizontal="centerContinuous"/>
    </xf>
    <xf numFmtId="0" fontId="5" fillId="0" borderId="0" xfId="5" applyFont="1" applyAlignment="1">
      <alignment horizontal="centerContinuous"/>
    </xf>
    <xf numFmtId="171" fontId="3" fillId="0" borderId="5" xfId="4" applyNumberFormat="1" applyFont="1" applyFill="1" applyBorder="1" applyAlignment="1">
      <alignment vertical="center"/>
    </xf>
    <xf numFmtId="0" fontId="10" fillId="0" borderId="0" xfId="0" applyFont="1" applyAlignment="1">
      <alignment horizontal="center" vertical="center"/>
    </xf>
    <xf numFmtId="2" fontId="18" fillId="0" borderId="0" xfId="16" applyNumberFormat="1" applyFont="1" applyFill="1" applyBorder="1" applyAlignment="1">
      <alignment horizontal="left"/>
    </xf>
    <xf numFmtId="2" fontId="19" fillId="0" borderId="0" xfId="16" applyNumberFormat="1" applyFont="1" applyFill="1" applyBorder="1" applyProtection="1"/>
    <xf numFmtId="0" fontId="3" fillId="3" borderId="5" xfId="0" applyFont="1" applyFill="1" applyBorder="1" applyAlignment="1">
      <alignment vertical="center" wrapText="1"/>
    </xf>
    <xf numFmtId="2" fontId="3" fillId="3" borderId="1" xfId="0" quotePrefix="1" applyNumberFormat="1" applyFont="1" applyFill="1" applyBorder="1" applyAlignment="1">
      <alignment vertical="center" wrapText="1"/>
    </xf>
    <xf numFmtId="0" fontId="4" fillId="3" borderId="0" xfId="16" applyFill="1" applyBorder="1"/>
    <xf numFmtId="0" fontId="3" fillId="3" borderId="62" xfId="0" applyFont="1" applyFill="1" applyBorder="1" applyAlignment="1">
      <alignment vertical="center"/>
    </xf>
    <xf numFmtId="169" fontId="1" fillId="3" borderId="0" xfId="0" applyNumberFormat="1" applyFont="1" applyFill="1" applyBorder="1" applyAlignment="1">
      <alignment horizontal="center" vertical="center"/>
    </xf>
    <xf numFmtId="0" fontId="1" fillId="3" borderId="0" xfId="0" applyFont="1" applyFill="1" applyBorder="1" applyAlignment="1">
      <alignment vertical="center" wrapText="1"/>
    </xf>
    <xf numFmtId="171" fontId="1" fillId="0" borderId="0" xfId="4" applyNumberFormat="1" applyFont="1" applyFill="1" applyBorder="1" applyAlignment="1">
      <alignment vertical="center"/>
    </xf>
    <xf numFmtId="2" fontId="44" fillId="0" borderId="0" xfId="0" applyNumberFormat="1" applyFont="1" applyBorder="1" applyAlignment="1">
      <alignment vertical="center"/>
    </xf>
    <xf numFmtId="2" fontId="44" fillId="2" borderId="0" xfId="0" applyNumberFormat="1" applyFont="1" applyFill="1" applyBorder="1" applyAlignment="1">
      <alignment vertical="center"/>
    </xf>
    <xf numFmtId="2" fontId="44" fillId="0" borderId="0" xfId="0" applyNumberFormat="1" applyFont="1" applyAlignment="1">
      <alignment vertical="center"/>
    </xf>
    <xf numFmtId="0" fontId="44" fillId="0" borderId="0" xfId="0" applyFont="1" applyBorder="1" applyAlignment="1">
      <alignment vertical="center"/>
    </xf>
    <xf numFmtId="0" fontId="44" fillId="0" borderId="0" xfId="0" applyFont="1" applyAlignment="1">
      <alignment vertical="center"/>
    </xf>
    <xf numFmtId="9" fontId="1" fillId="0" borderId="0" xfId="12" applyFont="1" applyFill="1" applyBorder="1" applyAlignment="1">
      <alignment vertical="center"/>
    </xf>
    <xf numFmtId="0" fontId="0" fillId="3" borderId="0" xfId="0" applyFill="1" applyAlignment="1">
      <alignment horizontal="center"/>
    </xf>
    <xf numFmtId="0" fontId="4" fillId="0" borderId="0" xfId="5" applyBorder="1"/>
    <xf numFmtId="0" fontId="19" fillId="3" borderId="0" xfId="16" applyFont="1" applyFill="1" applyBorder="1" applyAlignment="1">
      <alignment horizontal="left"/>
    </xf>
    <xf numFmtId="2" fontId="18" fillId="3" borderId="0" xfId="16" applyNumberFormat="1" applyFont="1" applyFill="1" applyBorder="1" applyAlignment="1">
      <alignment horizontal="left"/>
    </xf>
    <xf numFmtId="2" fontId="19" fillId="3" borderId="0" xfId="16" applyNumberFormat="1" applyFont="1" applyFill="1" applyBorder="1" applyProtection="1"/>
    <xf numFmtId="170" fontId="3" fillId="3" borderId="60" xfId="0" applyNumberFormat="1" applyFont="1" applyFill="1" applyBorder="1" applyAlignment="1">
      <alignment vertical="center" wrapText="1"/>
    </xf>
    <xf numFmtId="171" fontId="3" fillId="0" borderId="60" xfId="4" applyNumberFormat="1" applyFont="1" applyFill="1" applyBorder="1" applyAlignment="1">
      <alignment vertical="center"/>
    </xf>
    <xf numFmtId="169" fontId="1" fillId="3" borderId="0" xfId="0" applyNumberFormat="1" applyFont="1" applyFill="1" applyBorder="1" applyAlignment="1">
      <alignment vertical="center"/>
    </xf>
    <xf numFmtId="171" fontId="3" fillId="3" borderId="0" xfId="4" applyNumberFormat="1" applyFont="1" applyFill="1" applyBorder="1" applyAlignment="1">
      <alignment vertical="center"/>
    </xf>
    <xf numFmtId="3" fontId="3" fillId="3" borderId="0" xfId="5" applyNumberFormat="1" applyFont="1" applyFill="1" applyBorder="1" applyAlignment="1">
      <alignment vertical="center" wrapText="1"/>
    </xf>
    <xf numFmtId="0" fontId="18" fillId="3" borderId="0" xfId="16" applyFont="1" applyFill="1" applyBorder="1" applyAlignment="1">
      <alignment horizontal="center"/>
    </xf>
    <xf numFmtId="0" fontId="48" fillId="0" borderId="0" xfId="16" applyFont="1" applyFill="1" applyAlignment="1">
      <alignment horizontal="left"/>
    </xf>
    <xf numFmtId="0" fontId="49" fillId="0" borderId="0" xfId="16" applyFont="1" applyFill="1" applyAlignment="1">
      <alignment horizontal="center"/>
    </xf>
    <xf numFmtId="0" fontId="50" fillId="0" borderId="0" xfId="16" applyFont="1" applyFill="1"/>
    <xf numFmtId="0" fontId="51" fillId="0" borderId="0" xfId="0" applyFont="1"/>
    <xf numFmtId="0" fontId="52" fillId="0" borderId="35" xfId="16" applyFont="1" applyFill="1" applyBorder="1" applyAlignment="1">
      <alignment horizontal="left"/>
    </xf>
    <xf numFmtId="0" fontId="52" fillId="0" borderId="0" xfId="16" applyFont="1" applyFill="1" applyBorder="1"/>
    <xf numFmtId="0" fontId="52" fillId="0" borderId="0" xfId="16" applyFont="1" applyFill="1" applyBorder="1" applyAlignment="1">
      <alignment horizontal="left"/>
    </xf>
    <xf numFmtId="2" fontId="53" fillId="0" borderId="0" xfId="16" applyNumberFormat="1" applyFont="1" applyFill="1" applyAlignment="1">
      <alignment horizontal="left"/>
    </xf>
    <xf numFmtId="0" fontId="52" fillId="0" borderId="0" xfId="16" applyFont="1" applyFill="1"/>
    <xf numFmtId="2" fontId="50" fillId="0" borderId="0" xfId="16" applyNumberFormat="1" applyFont="1" applyFill="1" applyBorder="1" applyProtection="1"/>
    <xf numFmtId="2" fontId="53" fillId="0" borderId="0" xfId="16" applyNumberFormat="1" applyFont="1" applyFill="1" applyBorder="1" applyAlignment="1">
      <alignment horizontal="left"/>
    </xf>
    <xf numFmtId="2" fontId="52" fillId="0" borderId="0" xfId="16" applyNumberFormat="1" applyFont="1" applyFill="1" applyProtection="1"/>
    <xf numFmtId="0" fontId="50" fillId="0" borderId="0" xfId="16" applyFont="1" applyFill="1" applyBorder="1"/>
    <xf numFmtId="2" fontId="52" fillId="0" borderId="0" xfId="16" applyNumberFormat="1" applyFont="1" applyFill="1" applyBorder="1" applyProtection="1"/>
    <xf numFmtId="0" fontId="50" fillId="0" borderId="0" xfId="5" applyFont="1"/>
    <xf numFmtId="0" fontId="50" fillId="0" borderId="0" xfId="5" applyFont="1" applyBorder="1"/>
    <xf numFmtId="0" fontId="54" fillId="0" borderId="0" xfId="0" applyFont="1" applyAlignment="1">
      <alignment horizontal="center" vertical="center"/>
    </xf>
    <xf numFmtId="0" fontId="19" fillId="3" borderId="0" xfId="16" applyFont="1" applyFill="1" applyBorder="1"/>
    <xf numFmtId="3" fontId="1" fillId="3" borderId="29" xfId="6" quotePrefix="1" applyNumberFormat="1" applyFont="1" applyFill="1" applyBorder="1" applyAlignment="1">
      <alignment horizontal="center" vertical="center" wrapText="1"/>
    </xf>
    <xf numFmtId="0" fontId="3" fillId="3" borderId="5" xfId="5" applyFont="1" applyFill="1" applyBorder="1" applyAlignment="1">
      <alignment horizontal="center" vertical="center" wrapText="1"/>
    </xf>
    <xf numFmtId="0" fontId="1" fillId="3" borderId="5" xfId="5" applyFont="1" applyFill="1" applyBorder="1" applyAlignment="1">
      <alignment horizontal="center" vertical="center"/>
    </xf>
    <xf numFmtId="0" fontId="3" fillId="0" borderId="0" xfId="16" applyFont="1" applyFill="1" applyBorder="1" applyAlignment="1">
      <alignment horizontal="left" vertical="center" wrapText="1"/>
    </xf>
    <xf numFmtId="0" fontId="3" fillId="0" borderId="0" xfId="5" applyFont="1" applyBorder="1" applyAlignment="1">
      <alignment horizontal="center" vertical="center" wrapText="1"/>
    </xf>
    <xf numFmtId="0" fontId="1" fillId="0" borderId="0" xfId="5" applyFont="1" applyBorder="1" applyAlignment="1">
      <alignment horizontal="center" vertical="center"/>
    </xf>
    <xf numFmtId="168" fontId="3" fillId="3" borderId="38" xfId="1" applyFont="1" applyFill="1" applyBorder="1" applyAlignment="1">
      <alignment vertical="center"/>
    </xf>
    <xf numFmtId="168" fontId="3" fillId="3" borderId="4" xfId="1" applyFont="1" applyFill="1" applyBorder="1" applyAlignment="1">
      <alignment vertical="center"/>
    </xf>
    <xf numFmtId="168" fontId="3" fillId="3" borderId="4" xfId="1" applyFont="1" applyFill="1" applyBorder="1" applyAlignment="1" applyProtection="1">
      <alignment horizontal="center" vertical="center"/>
    </xf>
    <xf numFmtId="168" fontId="3" fillId="3" borderId="40" xfId="1" applyFont="1" applyFill="1" applyBorder="1" applyAlignment="1" applyProtection="1">
      <alignment horizontal="center" vertical="center"/>
    </xf>
    <xf numFmtId="168" fontId="3" fillId="3" borderId="41" xfId="1" applyFont="1" applyFill="1" applyBorder="1" applyAlignment="1" applyProtection="1">
      <alignment horizontal="center" vertical="center"/>
    </xf>
    <xf numFmtId="168" fontId="3" fillId="3" borderId="21" xfId="1" applyFont="1" applyFill="1" applyBorder="1" applyAlignment="1">
      <alignment vertical="center"/>
    </xf>
    <xf numFmtId="168" fontId="3" fillId="3" borderId="37" xfId="1" applyFont="1" applyFill="1" applyBorder="1" applyAlignment="1" applyProtection="1">
      <alignment horizontal="center" vertical="center"/>
    </xf>
    <xf numFmtId="0" fontId="3" fillId="3" borderId="57" xfId="0" applyFont="1" applyFill="1" applyBorder="1" applyAlignment="1">
      <alignment vertical="center"/>
    </xf>
    <xf numFmtId="168" fontId="3" fillId="3" borderId="74" xfId="1" applyFont="1" applyFill="1" applyBorder="1" applyAlignment="1">
      <alignment vertical="center"/>
    </xf>
    <xf numFmtId="49" fontId="3" fillId="3" borderId="57" xfId="0" applyNumberFormat="1" applyFont="1" applyFill="1" applyBorder="1" applyAlignment="1">
      <alignment vertical="center"/>
    </xf>
    <xf numFmtId="167" fontId="1" fillId="3" borderId="74" xfId="3" applyFont="1" applyFill="1" applyBorder="1" applyAlignment="1" applyProtection="1">
      <alignment horizontal="right" vertical="center"/>
    </xf>
    <xf numFmtId="49" fontId="3" fillId="3" borderId="72" xfId="0" applyNumberFormat="1" applyFont="1" applyFill="1" applyBorder="1" applyAlignment="1">
      <alignment vertical="center"/>
    </xf>
    <xf numFmtId="168" fontId="3" fillId="3" borderId="75" xfId="1" applyFont="1" applyFill="1" applyBorder="1" applyAlignment="1" applyProtection="1">
      <alignment horizontal="center" vertical="center"/>
    </xf>
    <xf numFmtId="0" fontId="3" fillId="0" borderId="57" xfId="0" applyFont="1" applyFill="1" applyBorder="1" applyAlignment="1">
      <alignment vertical="center"/>
    </xf>
    <xf numFmtId="2" fontId="1" fillId="3" borderId="75" xfId="1" applyNumberFormat="1" applyFont="1" applyFill="1" applyBorder="1" applyAlignment="1" applyProtection="1">
      <alignment horizontal="right" vertical="center"/>
    </xf>
    <xf numFmtId="168" fontId="3" fillId="3" borderId="76" xfId="1" applyFont="1" applyFill="1" applyBorder="1" applyAlignment="1" applyProtection="1">
      <alignment horizontal="center" vertical="center"/>
    </xf>
    <xf numFmtId="0" fontId="56" fillId="26" borderId="3" xfId="0" applyFont="1" applyFill="1" applyBorder="1" applyAlignment="1" applyProtection="1">
      <alignment horizontal="centerContinuous" vertical="center" wrapText="1"/>
    </xf>
    <xf numFmtId="0" fontId="56" fillId="26" borderId="3" xfId="0" applyFont="1" applyFill="1" applyBorder="1" applyAlignment="1" applyProtection="1">
      <alignment horizontal="center" vertical="center" wrapText="1"/>
    </xf>
    <xf numFmtId="0" fontId="56" fillId="26" borderId="73" xfId="0" applyFont="1" applyFill="1" applyBorder="1" applyAlignment="1" applyProtection="1">
      <alignment horizontal="centerContinuous" vertical="center"/>
    </xf>
    <xf numFmtId="0" fontId="3" fillId="3" borderId="54" xfId="16" quotePrefix="1" applyFont="1" applyFill="1" applyBorder="1" applyAlignment="1">
      <alignment horizontal="left" vertical="center" wrapText="1"/>
    </xf>
    <xf numFmtId="0" fontId="1" fillId="3" borderId="7" xfId="5" applyFont="1" applyFill="1" applyBorder="1" applyAlignment="1">
      <alignment horizontal="center" vertical="center"/>
    </xf>
    <xf numFmtId="0" fontId="3" fillId="0" borderId="61" xfId="16" quotePrefix="1" applyFont="1" applyFill="1" applyBorder="1" applyAlignment="1">
      <alignment horizontal="left" vertical="center" wrapText="1"/>
    </xf>
    <xf numFmtId="0" fontId="1" fillId="0" borderId="36" xfId="5" applyFont="1" applyBorder="1" applyAlignment="1">
      <alignment horizontal="center" vertical="center"/>
    </xf>
    <xf numFmtId="0" fontId="1" fillId="0" borderId="33" xfId="5" applyFont="1" applyBorder="1" applyAlignment="1">
      <alignment horizontal="center" vertical="center"/>
    </xf>
    <xf numFmtId="49" fontId="3" fillId="3" borderId="1" xfId="0" applyNumberFormat="1" applyFont="1" applyFill="1" applyBorder="1" applyAlignment="1">
      <alignment vertical="center"/>
    </xf>
    <xf numFmtId="0" fontId="3" fillId="3" borderId="58" xfId="0" applyFont="1" applyFill="1" applyBorder="1" applyAlignment="1">
      <alignment vertical="center"/>
    </xf>
    <xf numFmtId="0" fontId="56" fillId="27" borderId="9" xfId="0" applyFont="1" applyFill="1" applyBorder="1" applyAlignment="1" applyProtection="1">
      <alignment horizontal="centerContinuous" vertical="center"/>
    </xf>
    <xf numFmtId="0" fontId="55" fillId="26" borderId="10" xfId="0" applyFont="1" applyFill="1" applyBorder="1" applyAlignment="1">
      <alignment horizontal="centerContinuous" vertical="center" wrapText="1"/>
    </xf>
    <xf numFmtId="0" fontId="56" fillId="27" borderId="72" xfId="0" applyFont="1" applyFill="1" applyBorder="1" applyAlignment="1">
      <alignment horizontal="center" vertical="center"/>
    </xf>
    <xf numFmtId="0" fontId="56" fillId="26" borderId="3" xfId="0" applyFont="1" applyFill="1" applyBorder="1" applyAlignment="1" applyProtection="1">
      <alignment horizontal="center" vertical="center"/>
    </xf>
    <xf numFmtId="0" fontId="56" fillId="26" borderId="5" xfId="0" applyFont="1" applyFill="1" applyBorder="1" applyAlignment="1" applyProtection="1">
      <alignment horizontal="center" vertical="center"/>
    </xf>
    <xf numFmtId="9" fontId="3" fillId="3" borderId="4" xfId="12" applyFont="1" applyFill="1" applyBorder="1" applyAlignment="1">
      <alignment vertical="center"/>
    </xf>
    <xf numFmtId="174" fontId="3" fillId="3" borderId="4" xfId="12" applyNumberFormat="1" applyFont="1" applyFill="1" applyBorder="1" applyAlignment="1" applyProtection="1">
      <alignment horizontal="center" vertical="center"/>
    </xf>
    <xf numFmtId="9" fontId="3" fillId="3" borderId="4" xfId="12" applyFont="1" applyFill="1" applyBorder="1" applyAlignment="1" applyProtection="1">
      <alignment horizontal="center" vertical="center"/>
    </xf>
    <xf numFmtId="168" fontId="3" fillId="3" borderId="4" xfId="1" applyFont="1" applyFill="1" applyBorder="1" applyAlignment="1">
      <alignment horizontal="center" vertical="center"/>
    </xf>
    <xf numFmtId="9" fontId="3" fillId="3" borderId="4" xfId="12" applyFont="1" applyFill="1" applyBorder="1" applyAlignment="1">
      <alignment horizontal="center" vertical="center"/>
    </xf>
    <xf numFmtId="167" fontId="0" fillId="3" borderId="78" xfId="0" applyNumberFormat="1" applyFill="1" applyBorder="1"/>
    <xf numFmtId="168" fontId="1" fillId="3" borderId="58" xfId="1" applyFont="1" applyFill="1" applyBorder="1" applyAlignment="1" applyProtection="1">
      <alignment vertical="center"/>
    </xf>
    <xf numFmtId="168" fontId="1" fillId="3" borderId="8" xfId="1" applyFont="1" applyFill="1" applyBorder="1" applyAlignment="1" applyProtection="1">
      <alignment vertical="center"/>
    </xf>
    <xf numFmtId="168" fontId="5" fillId="3" borderId="77" xfId="1" applyFont="1" applyFill="1" applyBorder="1" applyAlignment="1" applyProtection="1">
      <alignment vertical="center"/>
    </xf>
    <xf numFmtId="49" fontId="3" fillId="3" borderId="28" xfId="0" applyNumberFormat="1" applyFont="1" applyFill="1" applyBorder="1" applyAlignment="1">
      <alignment vertical="center"/>
    </xf>
    <xf numFmtId="9" fontId="3" fillId="3" borderId="76" xfId="12" applyFont="1" applyFill="1" applyBorder="1" applyAlignment="1" applyProtection="1">
      <alignment horizontal="center" vertical="center"/>
    </xf>
    <xf numFmtId="2" fontId="1" fillId="3" borderId="77" xfId="1" applyNumberFormat="1" applyFont="1" applyFill="1" applyBorder="1" applyAlignment="1" applyProtection="1">
      <alignment horizontal="right" vertical="center"/>
    </xf>
    <xf numFmtId="0" fontId="56" fillId="27" borderId="10" xfId="0" applyFont="1" applyFill="1" applyBorder="1" applyAlignment="1" applyProtection="1">
      <alignment horizontal="centerContinuous" vertical="center"/>
    </xf>
    <xf numFmtId="0" fontId="56" fillId="27" borderId="42" xfId="0" applyFont="1" applyFill="1" applyBorder="1" applyAlignment="1">
      <alignment horizontal="center" vertical="center"/>
    </xf>
    <xf numFmtId="0" fontId="3" fillId="3" borderId="79" xfId="0" applyFont="1" applyFill="1" applyBorder="1" applyAlignment="1">
      <alignment vertical="center"/>
    </xf>
    <xf numFmtId="2" fontId="3" fillId="3" borderId="57" xfId="0" applyNumberFormat="1" applyFont="1" applyFill="1" applyBorder="1" applyAlignment="1">
      <alignment vertical="center"/>
    </xf>
    <xf numFmtId="2" fontId="3" fillId="3" borderId="57" xfId="0" applyNumberFormat="1" applyFont="1" applyFill="1" applyBorder="1" applyAlignment="1">
      <alignment horizontal="left" vertical="center" wrapText="1"/>
    </xf>
    <xf numFmtId="2" fontId="3" fillId="3" borderId="58" xfId="0" applyNumberFormat="1" applyFont="1" applyFill="1" applyBorder="1" applyAlignment="1">
      <alignment vertical="center"/>
    </xf>
    <xf numFmtId="0" fontId="1" fillId="3" borderId="8" xfId="0" applyFont="1" applyFill="1" applyBorder="1" applyAlignment="1" applyProtection="1">
      <alignment horizontal="center" vertical="center"/>
    </xf>
    <xf numFmtId="0" fontId="56" fillId="26" borderId="80" xfId="0" applyFont="1" applyFill="1" applyBorder="1" applyAlignment="1" applyProtection="1">
      <alignment horizontal="center" vertical="center" wrapText="1"/>
    </xf>
    <xf numFmtId="0" fontId="56" fillId="26" borderId="73" xfId="0" applyFont="1" applyFill="1" applyBorder="1" applyAlignment="1" applyProtection="1">
      <alignment horizontal="center" vertical="justify" wrapText="1"/>
    </xf>
    <xf numFmtId="168" fontId="3" fillId="3" borderId="57" xfId="1" applyFont="1" applyFill="1" applyBorder="1" applyAlignment="1">
      <alignment vertical="center"/>
    </xf>
    <xf numFmtId="168" fontId="3" fillId="3" borderId="57" xfId="1" applyFont="1" applyFill="1" applyBorder="1" applyAlignment="1" applyProtection="1">
      <alignment vertical="center"/>
    </xf>
    <xf numFmtId="168" fontId="3" fillId="3" borderId="58" xfId="1" applyFont="1" applyFill="1" applyBorder="1" applyAlignment="1" applyProtection="1">
      <alignment vertical="center"/>
    </xf>
    <xf numFmtId="2" fontId="56" fillId="26" borderId="9" xfId="0" quotePrefix="1" applyNumberFormat="1" applyFont="1" applyFill="1" applyBorder="1" applyAlignment="1" applyProtection="1">
      <alignment horizontal="centerContinuous" vertical="center" wrapText="1"/>
    </xf>
    <xf numFmtId="0" fontId="55" fillId="26" borderId="11" xfId="0" applyFont="1" applyFill="1" applyBorder="1" applyAlignment="1">
      <alignment horizontal="centerContinuous" vertical="center" wrapText="1"/>
    </xf>
    <xf numFmtId="171" fontId="3" fillId="0" borderId="7" xfId="4" applyNumberFormat="1" applyFont="1" applyFill="1" applyBorder="1" applyAlignment="1">
      <alignment vertical="center"/>
    </xf>
    <xf numFmtId="2" fontId="58" fillId="26" borderId="16" xfId="5" quotePrefix="1" applyNumberFormat="1" applyFont="1" applyFill="1" applyBorder="1" applyAlignment="1" applyProtection="1">
      <alignment horizontal="centerContinuous" vertical="center" wrapText="1"/>
    </xf>
    <xf numFmtId="2" fontId="58" fillId="26" borderId="32" xfId="5" quotePrefix="1" applyNumberFormat="1" applyFont="1" applyFill="1" applyBorder="1" applyAlignment="1" applyProtection="1">
      <alignment horizontal="centerContinuous" vertical="center" wrapText="1"/>
    </xf>
    <xf numFmtId="2" fontId="56" fillId="26" borderId="11" xfId="5" applyNumberFormat="1" applyFont="1" applyFill="1" applyBorder="1" applyAlignment="1">
      <alignment horizontal="centerContinuous" wrapText="1"/>
    </xf>
    <xf numFmtId="2" fontId="56" fillId="26" borderId="14" xfId="5" applyNumberFormat="1" applyFont="1" applyFill="1" applyBorder="1" applyAlignment="1">
      <alignment vertical="center" wrapText="1"/>
    </xf>
    <xf numFmtId="2" fontId="56" fillId="26" borderId="12" xfId="5" applyNumberFormat="1" applyFont="1" applyFill="1" applyBorder="1" applyAlignment="1">
      <alignment horizontal="centerContinuous" vertical="center" wrapText="1"/>
    </xf>
    <xf numFmtId="2" fontId="56" fillId="26" borderId="13" xfId="5" applyNumberFormat="1" applyFont="1" applyFill="1" applyBorder="1" applyAlignment="1">
      <alignment horizontal="centerContinuous" vertical="center" wrapText="1"/>
    </xf>
    <xf numFmtId="2" fontId="56" fillId="26" borderId="15" xfId="5" applyNumberFormat="1" applyFont="1" applyFill="1" applyBorder="1" applyAlignment="1">
      <alignment horizontal="center" vertical="center" wrapText="1"/>
    </xf>
    <xf numFmtId="2" fontId="56" fillId="26" borderId="16" xfId="5" applyNumberFormat="1" applyFont="1" applyFill="1" applyBorder="1" applyAlignment="1">
      <alignment horizontal="center" vertical="center" wrapText="1"/>
    </xf>
    <xf numFmtId="168" fontId="56" fillId="26" borderId="9" xfId="6" applyFont="1" applyFill="1" applyBorder="1" applyAlignment="1">
      <alignment horizontal="center" vertical="center" wrapText="1"/>
    </xf>
    <xf numFmtId="0" fontId="57" fillId="26" borderId="9" xfId="5" applyFont="1" applyFill="1" applyBorder="1" applyAlignment="1">
      <alignment vertical="center" wrapText="1"/>
    </xf>
    <xf numFmtId="0" fontId="57" fillId="26" borderId="10" xfId="5" applyFont="1" applyFill="1" applyBorder="1" applyAlignment="1">
      <alignment vertical="center" wrapText="1"/>
    </xf>
    <xf numFmtId="0" fontId="57" fillId="26" borderId="11" xfId="5" applyFont="1" applyFill="1" applyBorder="1" applyAlignment="1">
      <alignment vertical="center" wrapText="1"/>
    </xf>
    <xf numFmtId="3" fontId="57" fillId="26" borderId="10" xfId="5" applyNumberFormat="1" applyFont="1" applyFill="1" applyBorder="1" applyAlignment="1">
      <alignment vertical="center" wrapText="1"/>
    </xf>
    <xf numFmtId="3" fontId="3" fillId="3" borderId="5" xfId="5" applyNumberFormat="1" applyFont="1" applyFill="1" applyBorder="1" applyAlignment="1">
      <alignment vertical="center" wrapText="1"/>
    </xf>
    <xf numFmtId="0" fontId="3" fillId="3" borderId="54" xfId="5" applyFont="1" applyFill="1" applyBorder="1" applyAlignment="1">
      <alignment horizontal="center" vertical="center" wrapText="1"/>
    </xf>
    <xf numFmtId="3" fontId="3" fillId="3" borderId="5" xfId="6" quotePrefix="1" applyNumberFormat="1" applyFont="1" applyFill="1" applyBorder="1" applyAlignment="1">
      <alignment horizontal="center" vertical="center" wrapText="1"/>
    </xf>
    <xf numFmtId="175" fontId="3" fillId="3" borderId="5" xfId="6" quotePrefix="1" applyNumberFormat="1" applyFont="1" applyFill="1" applyBorder="1" applyAlignment="1">
      <alignment horizontal="center" vertical="center" wrapText="1"/>
    </xf>
    <xf numFmtId="4" fontId="3" fillId="3" borderId="7" xfId="6" quotePrefix="1" applyNumberFormat="1" applyFont="1" applyFill="1" applyBorder="1" applyAlignment="1">
      <alignment horizontal="right" vertical="center" wrapText="1"/>
    </xf>
    <xf numFmtId="168" fontId="1" fillId="3" borderId="25" xfId="6" quotePrefix="1" applyFont="1" applyFill="1" applyBorder="1" applyAlignment="1">
      <alignment horizontal="center" vertical="center" wrapText="1"/>
    </xf>
    <xf numFmtId="0" fontId="3" fillId="3" borderId="8" xfId="5" applyFont="1" applyFill="1" applyBorder="1" applyAlignment="1">
      <alignment vertical="center" wrapText="1"/>
    </xf>
    <xf numFmtId="3" fontId="3" fillId="3" borderId="8" xfId="5" applyNumberFormat="1" applyFont="1" applyFill="1" applyBorder="1" applyAlignment="1">
      <alignment vertical="center" wrapText="1"/>
    </xf>
    <xf numFmtId="3" fontId="1" fillId="3" borderId="28" xfId="6" applyNumberFormat="1" applyFont="1" applyFill="1" applyBorder="1" applyAlignment="1">
      <alignment horizontal="center" vertical="center" wrapText="1"/>
    </xf>
    <xf numFmtId="0" fontId="3" fillId="3" borderId="58" xfId="5" applyFont="1" applyFill="1" applyBorder="1" applyAlignment="1">
      <alignment vertical="center" wrapText="1"/>
    </xf>
    <xf numFmtId="168" fontId="56" fillId="26" borderId="16" xfId="6" applyFont="1" applyFill="1" applyBorder="1" applyAlignment="1">
      <alignment horizontal="center" vertical="center" wrapText="1"/>
    </xf>
    <xf numFmtId="2" fontId="59" fillId="26" borderId="16" xfId="0" applyNumberFormat="1" applyFont="1" applyFill="1" applyBorder="1" applyAlignment="1">
      <alignment horizontal="center" vertical="center" wrapText="1"/>
    </xf>
    <xf numFmtId="171" fontId="3" fillId="0" borderId="34" xfId="4" applyNumberFormat="1" applyFont="1" applyFill="1" applyBorder="1" applyAlignment="1">
      <alignment vertical="center"/>
    </xf>
    <xf numFmtId="0" fontId="1" fillId="3" borderId="24" xfId="0" applyFont="1" applyFill="1" applyBorder="1" applyAlignment="1">
      <alignment vertical="center" wrapText="1"/>
    </xf>
    <xf numFmtId="0" fontId="58" fillId="28" borderId="30" xfId="0" applyFont="1" applyFill="1" applyBorder="1" applyAlignment="1">
      <alignment horizontal="center" vertical="center"/>
    </xf>
    <xf numFmtId="0" fontId="58" fillId="28" borderId="32" xfId="0" applyFont="1" applyFill="1" applyBorder="1" applyAlignment="1">
      <alignment horizontal="center" vertical="center"/>
    </xf>
    <xf numFmtId="2" fontId="58" fillId="26" borderId="31" xfId="5" quotePrefix="1" applyNumberFormat="1" applyFont="1" applyFill="1" applyBorder="1" applyAlignment="1" applyProtection="1">
      <alignment horizontal="centerContinuous" vertical="center" wrapText="1"/>
    </xf>
    <xf numFmtId="2" fontId="45" fillId="3" borderId="0" xfId="0" applyNumberFormat="1" applyFont="1" applyFill="1" applyBorder="1" applyAlignment="1">
      <alignment horizontal="center" vertical="center"/>
    </xf>
    <xf numFmtId="2" fontId="56" fillId="26" borderId="13" xfId="5" applyNumberFormat="1" applyFont="1" applyFill="1" applyBorder="1" applyAlignment="1">
      <alignment horizontal="center" vertical="center" wrapText="1"/>
    </xf>
    <xf numFmtId="2" fontId="56" fillId="26" borderId="16" xfId="5" applyNumberFormat="1" applyFont="1" applyFill="1" applyBorder="1" applyAlignment="1">
      <alignment horizontal="center" vertical="center" wrapText="1"/>
    </xf>
    <xf numFmtId="2" fontId="56" fillId="26" borderId="15" xfId="5" applyNumberFormat="1" applyFont="1" applyFill="1" applyBorder="1" applyAlignment="1">
      <alignment horizontal="center" vertical="center" wrapText="1"/>
    </xf>
    <xf numFmtId="0" fontId="57" fillId="26" borderId="57" xfId="5" applyFont="1" applyFill="1" applyBorder="1" applyAlignment="1">
      <alignment vertical="center" wrapText="1"/>
    </xf>
    <xf numFmtId="0" fontId="57" fillId="26" borderId="0" xfId="5" applyFont="1" applyFill="1" applyBorder="1" applyAlignment="1">
      <alignment vertical="center" wrapText="1"/>
    </xf>
    <xf numFmtId="3" fontId="57" fillId="26" borderId="0" xfId="5" applyNumberFormat="1" applyFont="1" applyFill="1" applyBorder="1" applyAlignment="1">
      <alignment vertical="center" wrapText="1"/>
    </xf>
    <xf numFmtId="0" fontId="57" fillId="26" borderId="84" xfId="5" applyFont="1" applyFill="1" applyBorder="1" applyAlignment="1">
      <alignment vertical="center" wrapText="1"/>
    </xf>
    <xf numFmtId="0" fontId="19" fillId="0" borderId="29" xfId="0" applyFont="1" applyBorder="1" applyAlignment="1">
      <alignment horizontal="center" vertical="center"/>
    </xf>
    <xf numFmtId="4" fontId="3" fillId="3" borderId="29" xfId="6" quotePrefix="1" applyNumberFormat="1" applyFont="1" applyFill="1" applyBorder="1" applyAlignment="1">
      <alignment horizontal="right" vertical="center" wrapText="1"/>
    </xf>
    <xf numFmtId="0" fontId="18" fillId="0" borderId="29" xfId="0" applyFont="1" applyBorder="1" applyAlignment="1">
      <alignment horizontal="center" vertical="center" wrapText="1"/>
    </xf>
    <xf numFmtId="168" fontId="3" fillId="3" borderId="7" xfId="6" quotePrefix="1" applyFont="1" applyFill="1" applyBorder="1" applyAlignment="1">
      <alignment horizontal="center" vertical="center" wrapText="1"/>
    </xf>
    <xf numFmtId="171" fontId="1" fillId="3" borderId="24" xfId="4" applyNumberFormat="1" applyFont="1" applyFill="1" applyBorder="1" applyAlignment="1">
      <alignment vertical="center"/>
    </xf>
    <xf numFmtId="171" fontId="1" fillId="3" borderId="27" xfId="4" applyNumberFormat="1" applyFont="1" applyFill="1" applyBorder="1" applyAlignment="1">
      <alignment vertical="center"/>
    </xf>
    <xf numFmtId="2" fontId="14" fillId="3" borderId="28" xfId="1647" applyNumberFormat="1" applyFont="1" applyFill="1" applyBorder="1" applyAlignment="1">
      <alignment vertical="center" wrapText="1"/>
    </xf>
    <xf numFmtId="2" fontId="14" fillId="3" borderId="16" xfId="1647" applyNumberFormat="1" applyFont="1" applyFill="1" applyBorder="1" applyAlignment="1">
      <alignment vertical="center" wrapText="1"/>
    </xf>
    <xf numFmtId="2" fontId="13" fillId="3" borderId="58" xfId="1647" applyNumberFormat="1" applyFont="1" applyFill="1" applyBorder="1" applyAlignment="1">
      <alignment vertical="center" wrapText="1"/>
    </xf>
    <xf numFmtId="2" fontId="45" fillId="0" borderId="0" xfId="0" applyNumberFormat="1" applyFont="1" applyAlignment="1">
      <alignment vertical="center"/>
    </xf>
    <xf numFmtId="168" fontId="1" fillId="3" borderId="4" xfId="1" applyFont="1" applyFill="1" applyBorder="1" applyAlignment="1" applyProtection="1">
      <alignment horizontal="center" vertical="center"/>
    </xf>
    <xf numFmtId="168" fontId="1" fillId="3" borderId="21" xfId="1" applyFont="1" applyFill="1" applyBorder="1" applyAlignment="1">
      <alignment horizontal="center" vertical="center"/>
    </xf>
    <xf numFmtId="0" fontId="1" fillId="0" borderId="36" xfId="5" applyFont="1" applyBorder="1" applyAlignment="1">
      <alignment horizontal="center" vertical="center" wrapText="1"/>
    </xf>
    <xf numFmtId="2" fontId="44" fillId="0" borderId="0" xfId="0" quotePrefix="1" applyNumberFormat="1" applyFont="1" applyBorder="1" applyAlignment="1">
      <alignment vertical="center"/>
    </xf>
    <xf numFmtId="174" fontId="4" fillId="3" borderId="55" xfId="1861" applyNumberFormat="1" applyFont="1" applyFill="1" applyBorder="1" applyAlignment="1">
      <alignment horizontal="center" vertical="center" wrapText="1"/>
    </xf>
    <xf numFmtId="2" fontId="4" fillId="3" borderId="88" xfId="1647" applyNumberFormat="1" applyFont="1" applyFill="1" applyBorder="1" applyAlignment="1">
      <alignment horizontal="right" vertical="center"/>
    </xf>
    <xf numFmtId="2" fontId="4" fillId="3" borderId="86" xfId="1647" applyNumberFormat="1" applyFont="1" applyFill="1" applyBorder="1" applyAlignment="1">
      <alignment horizontal="right" vertical="center"/>
    </xf>
    <xf numFmtId="9" fontId="4" fillId="3" borderId="8" xfId="1861" applyNumberFormat="1" applyFont="1" applyFill="1" applyBorder="1" applyAlignment="1">
      <alignment horizontal="center" vertical="center" wrapText="1"/>
    </xf>
    <xf numFmtId="2" fontId="4" fillId="3" borderId="17" xfId="1647" applyNumberFormat="1" applyFont="1" applyFill="1" applyBorder="1" applyAlignment="1">
      <alignment horizontal="right" vertical="center"/>
    </xf>
    <xf numFmtId="2" fontId="14" fillId="3" borderId="1" xfId="1647" applyNumberFormat="1" applyFont="1" applyFill="1" applyBorder="1" applyAlignment="1">
      <alignment vertical="center" wrapText="1"/>
    </xf>
    <xf numFmtId="2" fontId="14" fillId="3" borderId="13" xfId="1647" applyNumberFormat="1" applyFont="1" applyFill="1" applyBorder="1" applyAlignment="1">
      <alignment vertical="center" wrapText="1"/>
    </xf>
    <xf numFmtId="0" fontId="1" fillId="3" borderId="5" xfId="5" applyFont="1" applyFill="1" applyBorder="1" applyAlignment="1">
      <alignment horizontal="center" vertical="center" wrapText="1"/>
    </xf>
    <xf numFmtId="171" fontId="3" fillId="0" borderId="27" xfId="4" applyNumberFormat="1" applyFont="1" applyFill="1" applyBorder="1" applyAlignment="1">
      <alignment vertical="center"/>
    </xf>
    <xf numFmtId="171" fontId="3" fillId="0" borderId="33" xfId="4" applyNumberFormat="1" applyFont="1" applyFill="1" applyBorder="1" applyAlignment="1">
      <alignment vertical="center"/>
    </xf>
    <xf numFmtId="2" fontId="58" fillId="26" borderId="87" xfId="5" quotePrefix="1" applyNumberFormat="1" applyFont="1" applyFill="1" applyBorder="1" applyAlignment="1" applyProtection="1">
      <alignment horizontal="centerContinuous" vertical="center" wrapText="1"/>
    </xf>
    <xf numFmtId="171" fontId="3" fillId="0" borderId="56" xfId="4" applyNumberFormat="1" applyFont="1" applyFill="1" applyBorder="1" applyAlignment="1">
      <alignment vertical="center"/>
    </xf>
    <xf numFmtId="171" fontId="3" fillId="0" borderId="54" xfId="4" applyNumberFormat="1" applyFont="1" applyFill="1" applyBorder="1" applyAlignment="1">
      <alignment vertical="center"/>
    </xf>
    <xf numFmtId="174" fontId="3" fillId="0" borderId="34" xfId="4" applyNumberFormat="1" applyFont="1" applyFill="1" applyBorder="1" applyAlignment="1">
      <alignment vertical="center"/>
    </xf>
    <xf numFmtId="171" fontId="3" fillId="0" borderId="55" xfId="4" applyNumberFormat="1" applyFont="1" applyFill="1" applyBorder="1" applyAlignment="1">
      <alignment vertical="center"/>
    </xf>
    <xf numFmtId="2" fontId="47" fillId="2" borderId="5" xfId="0" applyNumberFormat="1" applyFont="1" applyFill="1" applyBorder="1" applyAlignment="1">
      <alignment vertical="center" wrapText="1"/>
    </xf>
    <xf numFmtId="2" fontId="44" fillId="2" borderId="5" xfId="0" applyNumberFormat="1" applyFont="1" applyFill="1" applyBorder="1" applyAlignment="1">
      <alignment horizontal="left" vertical="center"/>
    </xf>
    <xf numFmtId="166" fontId="4" fillId="0" borderId="0" xfId="4" applyFont="1" applyFill="1" applyBorder="1"/>
    <xf numFmtId="166" fontId="4" fillId="0" borderId="0" xfId="4" applyFont="1" applyFill="1" applyBorder="1" applyProtection="1"/>
    <xf numFmtId="166" fontId="14" fillId="0" borderId="0" xfId="4" applyFont="1" applyFill="1" applyBorder="1" applyAlignment="1">
      <alignment horizontal="left"/>
    </xf>
    <xf numFmtId="166" fontId="4" fillId="0" borderId="0" xfId="4" applyFont="1" applyFill="1"/>
    <xf numFmtId="166" fontId="44" fillId="0" borderId="0" xfId="4" applyFont="1" applyBorder="1" applyAlignment="1">
      <alignment horizontal="center" vertical="center"/>
    </xf>
    <xf numFmtId="166" fontId="19" fillId="0" borderId="0" xfId="4" applyFont="1" applyFill="1" applyBorder="1"/>
    <xf numFmtId="166" fontId="16" fillId="0" borderId="0" xfId="4" applyFont="1"/>
    <xf numFmtId="166" fontId="44" fillId="0" borderId="0" xfId="4" applyFont="1" applyAlignment="1">
      <alignment horizontal="center" vertical="center"/>
    </xf>
    <xf numFmtId="166" fontId="44" fillId="2" borderId="5" xfId="4" quotePrefix="1" applyFont="1" applyFill="1" applyBorder="1" applyAlignment="1">
      <alignment horizontal="center" vertical="center" wrapText="1"/>
    </xf>
    <xf numFmtId="166" fontId="59" fillId="26" borderId="16" xfId="4" applyFont="1" applyFill="1" applyBorder="1" applyAlignment="1">
      <alignment horizontal="center" vertical="center" wrapText="1"/>
    </xf>
    <xf numFmtId="166" fontId="44" fillId="0" borderId="0" xfId="4" applyFont="1" applyAlignment="1">
      <alignment vertical="center"/>
    </xf>
    <xf numFmtId="166" fontId="44" fillId="2" borderId="0" xfId="4" applyFont="1" applyFill="1" applyBorder="1" applyAlignment="1">
      <alignment horizontal="center" vertical="center"/>
    </xf>
    <xf numFmtId="0" fontId="0" fillId="3" borderId="0" xfId="0" applyFill="1"/>
    <xf numFmtId="3" fontId="3" fillId="3" borderId="0" xfId="5" applyNumberFormat="1" applyFont="1" applyFill="1" applyAlignment="1">
      <alignment vertical="center" wrapText="1"/>
    </xf>
    <xf numFmtId="0" fontId="19" fillId="0" borderId="35" xfId="16" applyFont="1" applyFill="1" applyBorder="1" applyAlignment="1">
      <alignment horizontal="left"/>
    </xf>
    <xf numFmtId="0" fontId="19" fillId="0" borderId="0" xfId="16" applyFont="1" applyFill="1"/>
    <xf numFmtId="2" fontId="18" fillId="0" borderId="0" xfId="16" applyNumberFormat="1" applyFont="1" applyFill="1" applyAlignment="1">
      <alignment horizontal="left"/>
    </xf>
    <xf numFmtId="2" fontId="19" fillId="0" borderId="0" xfId="16" applyNumberFormat="1" applyFont="1" applyFill="1" applyProtection="1"/>
    <xf numFmtId="0" fontId="19" fillId="0" borderId="0" xfId="16" applyFont="1" applyFill="1" applyBorder="1" applyAlignment="1">
      <alignment horizontal="left"/>
    </xf>
    <xf numFmtId="0" fontId="19" fillId="0" borderId="0" xfId="16" applyFont="1" applyFill="1" applyBorder="1"/>
    <xf numFmtId="0" fontId="17" fillId="0" borderId="0" xfId="16" applyFont="1" applyFill="1" applyAlignment="1">
      <alignment horizontal="left"/>
    </xf>
    <xf numFmtId="0" fontId="16" fillId="0" borderId="0" xfId="0" applyFont="1"/>
    <xf numFmtId="0" fontId="16" fillId="0" borderId="0" xfId="0" applyFont="1" applyBorder="1"/>
    <xf numFmtId="171" fontId="3" fillId="0" borderId="5" xfId="4" applyNumberFormat="1" applyFont="1" applyFill="1" applyBorder="1" applyAlignment="1">
      <alignment vertical="center"/>
    </xf>
    <xf numFmtId="2" fontId="18" fillId="0" borderId="0" xfId="16" applyNumberFormat="1" applyFont="1" applyFill="1" applyBorder="1" applyAlignment="1">
      <alignment horizontal="left"/>
    </xf>
    <xf numFmtId="2" fontId="19" fillId="0" borderId="0" xfId="16" applyNumberFormat="1" applyFont="1" applyFill="1" applyBorder="1" applyProtection="1"/>
    <xf numFmtId="0" fontId="3" fillId="3" borderId="5" xfId="0" applyFont="1" applyFill="1" applyBorder="1" applyAlignment="1">
      <alignment vertical="center" wrapText="1"/>
    </xf>
    <xf numFmtId="2" fontId="44" fillId="0" borderId="0" xfId="0" applyNumberFormat="1" applyFont="1" applyBorder="1" applyAlignment="1">
      <alignment vertical="center"/>
    </xf>
    <xf numFmtId="2" fontId="44" fillId="2" borderId="0" xfId="0" applyNumberFormat="1" applyFont="1" applyFill="1" applyBorder="1" applyAlignment="1">
      <alignment vertical="center"/>
    </xf>
    <xf numFmtId="2" fontId="44" fillId="0" borderId="0" xfId="0" applyNumberFormat="1" applyFont="1" applyAlignment="1">
      <alignment vertical="center"/>
    </xf>
    <xf numFmtId="0" fontId="44" fillId="0" borderId="0" xfId="0" applyFont="1" applyBorder="1" applyAlignment="1">
      <alignment vertical="center"/>
    </xf>
    <xf numFmtId="0" fontId="44" fillId="0" borderId="0" xfId="0" applyFont="1" applyAlignment="1">
      <alignment vertical="center"/>
    </xf>
    <xf numFmtId="170" fontId="3" fillId="3" borderId="36" xfId="0" applyNumberFormat="1" applyFont="1" applyFill="1" applyBorder="1" applyAlignment="1">
      <alignment vertical="center" wrapText="1"/>
    </xf>
    <xf numFmtId="171" fontId="3" fillId="0" borderId="36" xfId="4" applyNumberFormat="1" applyFont="1" applyFill="1" applyBorder="1" applyAlignment="1">
      <alignment vertical="center"/>
    </xf>
    <xf numFmtId="2" fontId="44" fillId="2" borderId="5" xfId="0" applyNumberFormat="1" applyFont="1" applyFill="1" applyBorder="1" applyAlignment="1">
      <alignment horizontal="center" vertical="center" wrapText="1"/>
    </xf>
    <xf numFmtId="3" fontId="3" fillId="3" borderId="0" xfId="5" applyNumberFormat="1" applyFont="1" applyFill="1" applyBorder="1" applyAlignment="1">
      <alignment vertical="center" wrapText="1"/>
    </xf>
    <xf numFmtId="0" fontId="56" fillId="26" borderId="80" xfId="0" applyFont="1" applyFill="1" applyBorder="1" applyAlignment="1" applyProtection="1">
      <alignment horizontal="center" vertical="center" wrapText="1"/>
    </xf>
    <xf numFmtId="171" fontId="3" fillId="0" borderId="7" xfId="4" applyNumberFormat="1" applyFont="1" applyFill="1" applyBorder="1" applyAlignment="1">
      <alignment vertical="center"/>
    </xf>
    <xf numFmtId="0" fontId="3" fillId="3" borderId="24" xfId="0" applyFont="1" applyFill="1" applyBorder="1" applyAlignment="1">
      <alignment vertical="center" wrapText="1"/>
    </xf>
    <xf numFmtId="171" fontId="3" fillId="0" borderId="24" xfId="4" applyNumberFormat="1" applyFont="1" applyFill="1" applyBorder="1" applyAlignment="1">
      <alignment vertical="center"/>
    </xf>
    <xf numFmtId="0" fontId="58" fillId="28" borderId="15" xfId="0" applyFont="1" applyFill="1" applyBorder="1" applyAlignment="1">
      <alignment horizontal="center" vertical="center"/>
    </xf>
    <xf numFmtId="0" fontId="58" fillId="28" borderId="13" xfId="0" applyFont="1" applyFill="1" applyBorder="1" applyAlignment="1">
      <alignment horizontal="center" vertical="center"/>
    </xf>
    <xf numFmtId="0" fontId="58" fillId="26" borderId="67" xfId="0" quotePrefix="1" applyFont="1" applyFill="1" applyBorder="1" applyAlignment="1">
      <alignment horizontal="center" vertical="center" wrapText="1"/>
    </xf>
    <xf numFmtId="174" fontId="3" fillId="0" borderId="7" xfId="4" applyNumberFormat="1" applyFont="1" applyFill="1" applyBorder="1" applyAlignment="1">
      <alignment vertical="center"/>
    </xf>
    <xf numFmtId="174" fontId="3" fillId="0" borderId="27" xfId="4" applyNumberFormat="1" applyFont="1" applyFill="1" applyBorder="1" applyAlignment="1">
      <alignment vertical="center"/>
    </xf>
    <xf numFmtId="2" fontId="4" fillId="3" borderId="5" xfId="1647" applyNumberFormat="1" applyFont="1" applyFill="1" applyBorder="1" applyAlignment="1">
      <alignment horizontal="center" vertical="center" wrapText="1"/>
    </xf>
    <xf numFmtId="168" fontId="4" fillId="3" borderId="6" xfId="1903" applyFont="1" applyFill="1" applyBorder="1" applyAlignment="1">
      <alignment horizontal="center" vertical="center" wrapText="1"/>
    </xf>
    <xf numFmtId="168" fontId="4" fillId="3" borderId="5" xfId="1903" applyFont="1" applyFill="1" applyBorder="1" applyAlignment="1">
      <alignment horizontal="center" vertical="center" wrapText="1"/>
    </xf>
    <xf numFmtId="9" fontId="4" fillId="3" borderId="0" xfId="1861" applyNumberFormat="1" applyFont="1" applyFill="1" applyBorder="1" applyAlignment="1">
      <alignment horizontal="center" vertical="center" wrapText="1"/>
    </xf>
    <xf numFmtId="2" fontId="4" fillId="3" borderId="0" xfId="1647" applyNumberFormat="1" applyFont="1" applyFill="1" applyBorder="1" applyAlignment="1">
      <alignment horizontal="center" vertical="center" wrapText="1"/>
    </xf>
    <xf numFmtId="2" fontId="14" fillId="3" borderId="64" xfId="1647" applyNumberFormat="1" applyFont="1" applyFill="1" applyBorder="1" applyAlignment="1">
      <alignment horizontal="right" vertical="center"/>
    </xf>
    <xf numFmtId="168" fontId="4" fillId="3" borderId="0" xfId="1903" applyFont="1" applyFill="1" applyBorder="1" applyAlignment="1">
      <alignment horizontal="center" vertical="center" wrapText="1"/>
    </xf>
    <xf numFmtId="168" fontId="4" fillId="3" borderId="43" xfId="1903" applyFont="1" applyFill="1" applyBorder="1" applyAlignment="1">
      <alignment horizontal="center" vertical="center" wrapText="1"/>
    </xf>
    <xf numFmtId="2" fontId="4" fillId="3" borderId="60" xfId="1647" applyNumberFormat="1" applyFont="1" applyFill="1" applyBorder="1" applyAlignment="1">
      <alignment horizontal="center" vertical="center" wrapText="1"/>
    </xf>
    <xf numFmtId="168" fontId="4" fillId="3" borderId="63" xfId="1903" applyFont="1" applyFill="1" applyBorder="1" applyAlignment="1">
      <alignment horizontal="center" vertical="center" wrapText="1"/>
    </xf>
    <xf numFmtId="168" fontId="4" fillId="3" borderId="60" xfId="1903" applyFont="1" applyFill="1" applyBorder="1" applyAlignment="1">
      <alignment horizontal="center" vertical="center" wrapText="1"/>
    </xf>
    <xf numFmtId="2" fontId="4" fillId="3" borderId="34" xfId="1647" applyNumberFormat="1" applyFont="1" applyFill="1" applyBorder="1" applyAlignment="1">
      <alignment horizontal="right" vertical="center"/>
    </xf>
    <xf numFmtId="2" fontId="4" fillId="3" borderId="7" xfId="1647" applyNumberFormat="1" applyFont="1" applyFill="1" applyBorder="1" applyAlignment="1">
      <alignment horizontal="right" vertical="center"/>
    </xf>
    <xf numFmtId="2" fontId="4" fillId="3" borderId="24" xfId="1647" applyNumberFormat="1" applyFont="1" applyFill="1" applyBorder="1" applyAlignment="1">
      <alignment horizontal="center" vertical="center" wrapText="1"/>
    </xf>
    <xf numFmtId="168" fontId="4" fillId="3" borderId="59" xfId="1903" applyFont="1" applyFill="1" applyBorder="1" applyAlignment="1">
      <alignment horizontal="center" vertical="center" wrapText="1"/>
    </xf>
    <xf numFmtId="168" fontId="4" fillId="3" borderId="24" xfId="1903" applyFont="1" applyFill="1" applyBorder="1" applyAlignment="1">
      <alignment horizontal="center" vertical="center" wrapText="1"/>
    </xf>
    <xf numFmtId="2" fontId="4" fillId="3" borderId="27" xfId="1647" applyNumberFormat="1" applyFont="1" applyFill="1" applyBorder="1" applyAlignment="1">
      <alignment horizontal="right" vertical="center"/>
    </xf>
    <xf numFmtId="2" fontId="14" fillId="3" borderId="82" xfId="1647" applyNumberFormat="1" applyFont="1" applyFill="1" applyBorder="1" applyAlignment="1">
      <alignment horizontal="left" vertical="center" wrapText="1"/>
    </xf>
    <xf numFmtId="2" fontId="14" fillId="3" borderId="81" xfId="1647" applyNumberFormat="1" applyFont="1" applyFill="1" applyBorder="1" applyAlignment="1">
      <alignment vertical="center" wrapText="1"/>
    </xf>
    <xf numFmtId="2" fontId="14" fillId="3" borderId="66" xfId="1647" applyNumberFormat="1" applyFont="1" applyFill="1" applyBorder="1" applyAlignment="1">
      <alignment vertical="center" wrapText="1"/>
    </xf>
    <xf numFmtId="2" fontId="14" fillId="3" borderId="83" xfId="1647" applyNumberFormat="1" applyFont="1" applyFill="1" applyBorder="1" applyAlignment="1">
      <alignment vertical="center" wrapText="1"/>
    </xf>
    <xf numFmtId="2" fontId="14" fillId="3" borderId="65" xfId="1647" applyNumberFormat="1" applyFont="1" applyFill="1" applyBorder="1" applyAlignment="1">
      <alignment vertical="center" wrapText="1"/>
    </xf>
    <xf numFmtId="9" fontId="4" fillId="3" borderId="55" xfId="1861" applyNumberFormat="1" applyFont="1" applyFill="1" applyBorder="1" applyAlignment="1">
      <alignment horizontal="center" vertical="center" wrapText="1"/>
    </xf>
    <xf numFmtId="9" fontId="4" fillId="3" borderId="54" xfId="1861" applyNumberFormat="1" applyFont="1" applyFill="1" applyBorder="1" applyAlignment="1">
      <alignment horizontal="center" vertical="center" wrapText="1"/>
    </xf>
    <xf numFmtId="9" fontId="4" fillId="3" borderId="56" xfId="1861" applyNumberFormat="1" applyFont="1" applyFill="1" applyBorder="1" applyAlignment="1">
      <alignment horizontal="center" vertical="center" wrapText="1"/>
    </xf>
    <xf numFmtId="2" fontId="4" fillId="3" borderId="8" xfId="1647" applyNumberFormat="1" applyFont="1" applyFill="1" applyBorder="1" applyAlignment="1">
      <alignment horizontal="center" vertical="center" wrapText="1"/>
    </xf>
    <xf numFmtId="2" fontId="14" fillId="3" borderId="25" xfId="1647" applyNumberFormat="1" applyFont="1" applyFill="1" applyBorder="1" applyAlignment="1">
      <alignment horizontal="right" vertical="center"/>
    </xf>
    <xf numFmtId="168" fontId="4" fillId="3" borderId="8" xfId="1903" applyFont="1" applyFill="1" applyBorder="1" applyAlignment="1">
      <alignment horizontal="center" vertical="center" wrapText="1"/>
    </xf>
    <xf numFmtId="168" fontId="4" fillId="3" borderId="44" xfId="1903" applyFont="1" applyFill="1" applyBorder="1" applyAlignment="1">
      <alignment horizontal="center" vertical="center" wrapText="1"/>
    </xf>
    <xf numFmtId="2" fontId="58" fillId="26" borderId="9" xfId="1647" applyNumberFormat="1" applyFont="1" applyFill="1" applyBorder="1" applyAlignment="1">
      <alignment horizontal="center" vertical="center"/>
    </xf>
    <xf numFmtId="2" fontId="58" fillId="26" borderId="55" xfId="1647" quotePrefix="1" applyNumberFormat="1" applyFont="1" applyFill="1" applyBorder="1" applyAlignment="1">
      <alignment horizontal="centerContinuous" vertical="center" wrapText="1"/>
    </xf>
    <xf numFmtId="2" fontId="58" fillId="26" borderId="60" xfId="1647" applyNumberFormat="1" applyFont="1" applyFill="1" applyBorder="1" applyAlignment="1">
      <alignment horizontal="centerContinuous" vertical="center" wrapText="1"/>
    </xf>
    <xf numFmtId="2" fontId="58" fillId="26" borderId="34" xfId="1647" applyNumberFormat="1" applyFont="1" applyFill="1" applyBorder="1" applyAlignment="1">
      <alignment horizontal="centerContinuous" vertical="center" wrapText="1"/>
    </xf>
    <xf numFmtId="2" fontId="58" fillId="26" borderId="63" xfId="1647" quotePrefix="1" applyNumberFormat="1" applyFont="1" applyFill="1" applyBorder="1" applyAlignment="1">
      <alignment horizontal="centerContinuous" vertical="center" wrapText="1"/>
    </xf>
    <xf numFmtId="2" fontId="58" fillId="26" borderId="57" xfId="1647" applyNumberFormat="1" applyFont="1" applyFill="1" applyBorder="1" applyAlignment="1">
      <alignment horizontal="center" vertical="center"/>
    </xf>
    <xf numFmtId="2" fontId="58" fillId="26" borderId="54" xfId="1647" applyNumberFormat="1" applyFont="1" applyFill="1" applyBorder="1" applyAlignment="1">
      <alignment horizontal="centerContinuous" vertical="center" wrapText="1"/>
    </xf>
    <xf numFmtId="2" fontId="58" fillId="26" borderId="5" xfId="1647" applyNumberFormat="1" applyFont="1" applyFill="1" applyBorder="1" applyAlignment="1">
      <alignment horizontal="centerContinuous" vertical="center" wrapText="1"/>
    </xf>
    <xf numFmtId="2" fontId="58" fillId="26" borderId="6" xfId="1647" applyNumberFormat="1" applyFont="1" applyFill="1" applyBorder="1" applyAlignment="1">
      <alignment horizontal="centerContinuous" vertical="center" wrapText="1"/>
    </xf>
    <xf numFmtId="2" fontId="58" fillId="26" borderId="7" xfId="1647" applyNumberFormat="1" applyFont="1" applyFill="1" applyBorder="1" applyAlignment="1">
      <alignment horizontal="centerContinuous" vertical="center" wrapText="1"/>
    </xf>
    <xf numFmtId="2" fontId="58" fillId="26" borderId="57" xfId="1647" applyNumberFormat="1" applyFont="1" applyFill="1" applyBorder="1" applyAlignment="1">
      <alignment horizontal="left" vertical="center" wrapText="1"/>
    </xf>
    <xf numFmtId="2" fontId="58" fillId="26" borderId="20" xfId="1647" applyNumberFormat="1" applyFont="1" applyFill="1" applyBorder="1" applyAlignment="1">
      <alignment horizontal="center" vertical="center" wrapText="1"/>
    </xf>
    <xf numFmtId="2" fontId="58" fillId="26" borderId="21" xfId="1647" applyNumberFormat="1" applyFont="1" applyFill="1" applyBorder="1" applyAlignment="1">
      <alignment horizontal="center" vertical="center" wrapText="1"/>
    </xf>
    <xf numFmtId="2" fontId="58" fillId="26" borderId="43" xfId="1647" applyNumberFormat="1" applyFont="1" applyFill="1" applyBorder="1" applyAlignment="1">
      <alignment horizontal="center" vertical="center" wrapText="1"/>
    </xf>
    <xf numFmtId="2" fontId="58" fillId="26" borderId="19" xfId="1647" applyNumberFormat="1" applyFont="1" applyFill="1" applyBorder="1" applyAlignment="1">
      <alignment horizontal="center" vertical="center" wrapText="1"/>
    </xf>
    <xf numFmtId="2" fontId="15" fillId="0" borderId="0" xfId="1647" applyNumberFormat="1" applyFont="1" applyFill="1" applyBorder="1" applyAlignment="1">
      <alignment vertical="center" wrapText="1"/>
    </xf>
    <xf numFmtId="2" fontId="15" fillId="0" borderId="0" xfId="1647" applyNumberFormat="1" applyFont="1" applyFill="1" applyBorder="1" applyAlignment="1">
      <alignment horizontal="center" vertical="center" wrapText="1"/>
    </xf>
    <xf numFmtId="2" fontId="59" fillId="26" borderId="16" xfId="0" applyNumberFormat="1" applyFont="1" applyFill="1" applyBorder="1" applyAlignment="1">
      <alignment horizontal="center" vertical="center" wrapText="1"/>
    </xf>
    <xf numFmtId="2" fontId="45" fillId="3" borderId="0" xfId="0" applyNumberFormat="1" applyFont="1" applyFill="1" applyBorder="1" applyAlignment="1">
      <alignment horizontal="center" vertical="center"/>
    </xf>
    <xf numFmtId="2" fontId="56" fillId="26" borderId="13" xfId="5" applyNumberFormat="1" applyFont="1" applyFill="1" applyBorder="1" applyAlignment="1">
      <alignment horizontal="center" vertical="center" wrapText="1"/>
    </xf>
    <xf numFmtId="0" fontId="18" fillId="3" borderId="5" xfId="0" applyFont="1" applyFill="1" applyBorder="1" applyAlignment="1">
      <alignment horizontal="center" vertical="center"/>
    </xf>
    <xf numFmtId="0" fontId="19" fillId="3" borderId="5" xfId="0" applyFont="1" applyFill="1" applyBorder="1" applyAlignment="1">
      <alignment horizontal="center" vertical="center"/>
    </xf>
    <xf numFmtId="0" fontId="18" fillId="3" borderId="89" xfId="0" applyFont="1" applyFill="1" applyBorder="1" applyAlignment="1">
      <alignment horizontal="center" vertical="center"/>
    </xf>
    <xf numFmtId="0" fontId="18" fillId="3" borderId="5" xfId="5" applyFont="1" applyFill="1" applyBorder="1" applyAlignment="1">
      <alignment horizontal="center" vertical="center"/>
    </xf>
    <xf numFmtId="0" fontId="18" fillId="3" borderId="6" xfId="0" applyFont="1" applyFill="1" applyBorder="1" applyAlignment="1">
      <alignment horizontal="center" vertical="center" wrapText="1"/>
    </xf>
    <xf numFmtId="175" fontId="3" fillId="3" borderId="5" xfId="6" quotePrefix="1" applyNumberFormat="1" applyFont="1" applyFill="1" applyBorder="1" applyAlignment="1">
      <alignment horizontal="left" vertical="center" wrapText="1"/>
    </xf>
    <xf numFmtId="3" fontId="3" fillId="3" borderId="5" xfId="5" quotePrefix="1" applyNumberFormat="1" applyFont="1" applyFill="1" applyBorder="1" applyAlignment="1">
      <alignment vertical="center" wrapText="1"/>
    </xf>
    <xf numFmtId="0" fontId="56" fillId="27" borderId="9" xfId="0" applyFont="1" applyFill="1" applyBorder="1" applyAlignment="1" applyProtection="1">
      <alignment horizontal="center" vertical="center"/>
    </xf>
    <xf numFmtId="0" fontId="56" fillId="27" borderId="69" xfId="0" applyFont="1" applyFill="1" applyBorder="1" applyAlignment="1" applyProtection="1">
      <alignment horizontal="center" vertical="center"/>
    </xf>
    <xf numFmtId="0" fontId="56" fillId="27" borderId="72" xfId="0" applyFont="1" applyFill="1" applyBorder="1" applyAlignment="1" applyProtection="1">
      <alignment horizontal="center" vertical="center"/>
    </xf>
    <xf numFmtId="0" fontId="56" fillId="27" borderId="2" xfId="0" applyFont="1" applyFill="1" applyBorder="1" applyAlignment="1" applyProtection="1">
      <alignment horizontal="center" vertical="center"/>
    </xf>
    <xf numFmtId="0" fontId="56" fillId="27" borderId="70" xfId="0" applyFont="1" applyFill="1" applyBorder="1" applyAlignment="1" applyProtection="1">
      <alignment horizontal="center" vertical="center"/>
    </xf>
    <xf numFmtId="0" fontId="56" fillId="27" borderId="71" xfId="0" applyFont="1" applyFill="1" applyBorder="1" applyAlignment="1" applyProtection="1">
      <alignment horizontal="center" vertical="center"/>
    </xf>
    <xf numFmtId="0" fontId="56" fillId="26" borderId="30" xfId="5" applyFont="1" applyFill="1" applyBorder="1" applyAlignment="1">
      <alignment horizontal="center" vertical="center"/>
    </xf>
    <xf numFmtId="0" fontId="56" fillId="26" borderId="22" xfId="5" applyFont="1" applyFill="1" applyBorder="1" applyAlignment="1">
      <alignment horizontal="center" vertical="center"/>
    </xf>
    <xf numFmtId="0" fontId="56" fillId="26" borderId="32" xfId="5" applyFont="1" applyFill="1" applyBorder="1" applyAlignment="1">
      <alignment horizontal="center" vertical="center"/>
    </xf>
    <xf numFmtId="0" fontId="56" fillId="26" borderId="25" xfId="5" applyFont="1" applyFill="1" applyBorder="1" applyAlignment="1">
      <alignment horizontal="center" vertical="center"/>
    </xf>
    <xf numFmtId="0" fontId="56" fillId="26" borderId="31" xfId="5" applyFont="1" applyFill="1" applyBorder="1" applyAlignment="1">
      <alignment horizontal="center" vertical="center" wrapText="1"/>
    </xf>
    <xf numFmtId="0" fontId="56" fillId="26" borderId="23" xfId="5" applyFont="1" applyFill="1" applyBorder="1" applyAlignment="1">
      <alignment horizontal="center" vertical="center" wrapText="1"/>
    </xf>
    <xf numFmtId="0" fontId="10" fillId="0" borderId="0" xfId="0" applyFont="1" applyBorder="1" applyAlignment="1">
      <alignment horizontal="left" vertical="center" wrapText="1"/>
    </xf>
    <xf numFmtId="2" fontId="56" fillId="26" borderId="9" xfId="0" quotePrefix="1" applyNumberFormat="1" applyFont="1" applyFill="1" applyBorder="1" applyAlignment="1" applyProtection="1">
      <alignment horizontal="center" vertical="center" wrapText="1"/>
    </xf>
    <xf numFmtId="2" fontId="56" fillId="26" borderId="10" xfId="0" quotePrefix="1" applyNumberFormat="1" applyFont="1" applyFill="1" applyBorder="1" applyAlignment="1" applyProtection="1">
      <alignment horizontal="center" vertical="center" wrapText="1"/>
    </xf>
    <xf numFmtId="2" fontId="56" fillId="26" borderId="11" xfId="0" quotePrefix="1" applyNumberFormat="1" applyFont="1" applyFill="1" applyBorder="1" applyAlignment="1" applyProtection="1">
      <alignment horizontal="center" vertical="center" wrapText="1"/>
    </xf>
    <xf numFmtId="2" fontId="6" fillId="3" borderId="0" xfId="0" applyNumberFormat="1" applyFont="1" applyFill="1" applyBorder="1" applyAlignment="1">
      <alignment horizontal="center" vertical="center" wrapText="1"/>
    </xf>
    <xf numFmtId="0" fontId="1" fillId="3" borderId="0" xfId="0" applyFont="1" applyFill="1" applyAlignment="1" applyProtection="1">
      <alignment horizontal="center" wrapText="1"/>
    </xf>
    <xf numFmtId="2" fontId="17" fillId="3" borderId="0" xfId="16" applyNumberFormat="1" applyFont="1" applyFill="1" applyBorder="1" applyAlignment="1">
      <alignment horizontal="left" vertical="center" wrapText="1"/>
    </xf>
    <xf numFmtId="169" fontId="1" fillId="3" borderId="20" xfId="0" applyNumberFormat="1" applyFont="1" applyFill="1" applyBorder="1" applyAlignment="1">
      <alignment horizontal="center" vertical="center"/>
    </xf>
    <xf numFmtId="169" fontId="1" fillId="3" borderId="22" xfId="0" applyNumberFormat="1" applyFont="1" applyFill="1" applyBorder="1" applyAlignment="1">
      <alignment horizontal="center" vertical="center"/>
    </xf>
    <xf numFmtId="0" fontId="1" fillId="3" borderId="58" xfId="5" applyFont="1" applyFill="1" applyBorder="1" applyAlignment="1">
      <alignment horizontal="justify" vertical="center" wrapText="1"/>
    </xf>
    <xf numFmtId="0" fontId="1" fillId="3" borderId="8" xfId="5" applyFont="1" applyFill="1" applyBorder="1" applyAlignment="1">
      <alignment horizontal="justify" vertical="center" wrapText="1"/>
    </xf>
    <xf numFmtId="0" fontId="19" fillId="0" borderId="5" xfId="0" applyFont="1" applyBorder="1" applyAlignment="1">
      <alignment horizontal="left" vertical="center" wrapText="1"/>
    </xf>
    <xf numFmtId="0" fontId="19" fillId="0" borderId="17" xfId="0" applyFont="1" applyBorder="1" applyAlignment="1">
      <alignment horizontal="left" vertical="center" wrapText="1"/>
    </xf>
    <xf numFmtId="2" fontId="5" fillId="3" borderId="0" xfId="5" applyNumberFormat="1" applyFont="1" applyFill="1" applyBorder="1" applyAlignment="1">
      <alignment horizontal="center" vertical="center" wrapText="1"/>
    </xf>
    <xf numFmtId="0" fontId="56" fillId="26" borderId="9" xfId="5" applyFont="1" applyFill="1" applyBorder="1" applyAlignment="1">
      <alignment horizontal="center" vertical="center" wrapText="1"/>
    </xf>
    <xf numFmtId="0" fontId="56" fillId="26" borderId="11" xfId="5" applyFont="1" applyFill="1" applyBorder="1" applyAlignment="1">
      <alignment horizontal="center" vertical="center" wrapText="1"/>
    </xf>
    <xf numFmtId="3" fontId="56" fillId="26" borderId="13" xfId="5" applyNumberFormat="1" applyFont="1" applyFill="1" applyBorder="1" applyAlignment="1">
      <alignment horizontal="center" vertical="center" wrapText="1"/>
    </xf>
    <xf numFmtId="3" fontId="56" fillId="26" borderId="16" xfId="5" applyNumberFormat="1" applyFont="1" applyFill="1" applyBorder="1" applyAlignment="1">
      <alignment horizontal="center" vertical="center" wrapText="1"/>
    </xf>
    <xf numFmtId="2" fontId="56" fillId="26" borderId="15" xfId="5" quotePrefix="1" applyNumberFormat="1" applyFont="1" applyFill="1" applyBorder="1" applyAlignment="1">
      <alignment horizontal="center" vertical="center" wrapText="1"/>
    </xf>
    <xf numFmtId="2" fontId="56" fillId="26" borderId="26" xfId="5" quotePrefix="1" applyNumberFormat="1" applyFont="1" applyFill="1" applyBorder="1" applyAlignment="1">
      <alignment horizontal="center" vertical="center" wrapText="1"/>
    </xf>
    <xf numFmtId="2" fontId="56" fillId="26" borderId="12" xfId="5" quotePrefix="1" applyNumberFormat="1" applyFont="1" applyFill="1" applyBorder="1" applyAlignment="1">
      <alignment horizontal="center" vertical="center" wrapText="1"/>
    </xf>
    <xf numFmtId="2" fontId="56" fillId="26" borderId="9" xfId="5" applyNumberFormat="1" applyFont="1" applyFill="1" applyBorder="1" applyAlignment="1">
      <alignment horizontal="center" vertical="center" wrapText="1"/>
    </xf>
    <xf numFmtId="2" fontId="56" fillId="26" borderId="10" xfId="5" applyNumberFormat="1" applyFont="1" applyFill="1" applyBorder="1" applyAlignment="1">
      <alignment horizontal="center" vertical="center" wrapText="1"/>
    </xf>
    <xf numFmtId="2" fontId="56" fillId="26" borderId="58" xfId="5" applyNumberFormat="1" applyFont="1" applyFill="1" applyBorder="1" applyAlignment="1">
      <alignment horizontal="center" vertical="center" wrapText="1"/>
    </xf>
    <xf numFmtId="2" fontId="56" fillId="26" borderId="8" xfId="5" applyNumberFormat="1" applyFont="1" applyFill="1" applyBorder="1" applyAlignment="1">
      <alignment horizontal="center" vertical="center" wrapText="1"/>
    </xf>
    <xf numFmtId="2" fontId="56" fillId="26" borderId="13" xfId="5" applyNumberFormat="1" applyFont="1" applyFill="1" applyBorder="1" applyAlignment="1">
      <alignment horizontal="center" vertical="center" wrapText="1"/>
    </xf>
    <xf numFmtId="2" fontId="56" fillId="26" borderId="16" xfId="5" applyNumberFormat="1" applyFont="1" applyFill="1" applyBorder="1" applyAlignment="1">
      <alignment horizontal="center" vertical="center" wrapText="1"/>
    </xf>
    <xf numFmtId="0" fontId="56" fillId="26" borderId="85" xfId="5" applyFont="1" applyFill="1" applyBorder="1" applyAlignment="1">
      <alignment horizontal="center" vertical="center" wrapText="1"/>
    </xf>
    <xf numFmtId="0" fontId="56" fillId="26" borderId="35" xfId="5" applyFont="1" applyFill="1" applyBorder="1" applyAlignment="1">
      <alignment horizontal="center" vertical="center" wrapText="1"/>
    </xf>
    <xf numFmtId="0" fontId="56" fillId="26" borderId="5" xfId="5" applyFont="1" applyFill="1" applyBorder="1" applyAlignment="1">
      <alignment horizontal="center" vertical="center" wrapText="1"/>
    </xf>
    <xf numFmtId="0" fontId="56" fillId="26" borderId="17" xfId="5" applyFont="1" applyFill="1" applyBorder="1" applyAlignment="1">
      <alignment horizontal="center" vertical="center" wrapText="1"/>
    </xf>
    <xf numFmtId="0" fontId="19" fillId="0" borderId="5" xfId="0" applyFont="1" applyBorder="1" applyAlignment="1">
      <alignment horizontal="justify" vertical="center" wrapText="1"/>
    </xf>
    <xf numFmtId="0" fontId="19" fillId="0" borderId="17" xfId="0" applyFont="1" applyBorder="1" applyAlignment="1">
      <alignment horizontal="justify" vertical="center" wrapText="1"/>
    </xf>
    <xf numFmtId="0" fontId="19" fillId="3" borderId="5" xfId="0" applyFont="1" applyFill="1" applyBorder="1" applyAlignment="1">
      <alignment horizontal="justify" vertical="center" wrapText="1"/>
    </xf>
    <xf numFmtId="0" fontId="19" fillId="3" borderId="17" xfId="0" applyFont="1" applyFill="1" applyBorder="1" applyAlignment="1">
      <alignment horizontal="justify" vertical="center" wrapText="1"/>
    </xf>
    <xf numFmtId="0" fontId="19" fillId="3" borderId="6" xfId="0" applyFont="1" applyFill="1" applyBorder="1" applyAlignment="1">
      <alignment horizontal="justify" vertical="center" wrapText="1"/>
    </xf>
    <xf numFmtId="0" fontId="19" fillId="3" borderId="89" xfId="0" applyFont="1" applyFill="1" applyBorder="1" applyAlignment="1">
      <alignment horizontal="justify" vertical="center" wrapText="1"/>
    </xf>
    <xf numFmtId="0" fontId="19" fillId="3" borderId="3" xfId="0" applyFont="1" applyFill="1" applyBorder="1" applyAlignment="1">
      <alignment horizontal="justify" vertical="center" wrapText="1"/>
    </xf>
    <xf numFmtId="0" fontId="19" fillId="3" borderId="5"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9" fillId="3" borderId="6" xfId="0" applyFont="1" applyFill="1" applyBorder="1" applyAlignment="1">
      <alignment horizontal="left" vertical="center" wrapText="1"/>
    </xf>
    <xf numFmtId="0" fontId="19" fillId="3" borderId="17" xfId="0" applyFont="1" applyFill="1" applyBorder="1" applyAlignment="1">
      <alignment horizontal="left" vertical="center"/>
    </xf>
    <xf numFmtId="0" fontId="19" fillId="3" borderId="6" xfId="0" applyFont="1" applyFill="1" applyBorder="1" applyAlignment="1">
      <alignment horizontal="left" vertical="center"/>
    </xf>
    <xf numFmtId="0" fontId="19" fillId="3" borderId="89" xfId="5" applyFont="1" applyFill="1" applyBorder="1" applyAlignment="1">
      <alignment horizontal="justify" vertical="center" wrapText="1"/>
    </xf>
    <xf numFmtId="0" fontId="19" fillId="3" borderId="89" xfId="1869" applyFont="1" applyFill="1" applyBorder="1" applyAlignment="1">
      <alignment horizontal="left" vertical="center" wrapText="1"/>
    </xf>
    <xf numFmtId="0" fontId="19" fillId="3" borderId="5" xfId="1869" applyFont="1" applyFill="1" applyBorder="1" applyAlignment="1">
      <alignment horizontal="justify" vertical="center" wrapText="1"/>
    </xf>
    <xf numFmtId="0" fontId="19" fillId="3" borderId="18" xfId="0" applyFont="1" applyFill="1" applyBorder="1" applyAlignment="1">
      <alignment horizontal="justify" vertical="center" wrapText="1"/>
    </xf>
    <xf numFmtId="0" fontId="19" fillId="3" borderId="5" xfId="1639" applyFont="1" applyFill="1" applyBorder="1" applyAlignment="1">
      <alignment horizontal="justify" vertical="center" wrapText="1"/>
    </xf>
    <xf numFmtId="0" fontId="4" fillId="3" borderId="5" xfId="1639" applyFill="1" applyBorder="1" applyAlignment="1">
      <alignment vertical="center"/>
    </xf>
    <xf numFmtId="0" fontId="19" fillId="3" borderId="17" xfId="1504" applyFont="1" applyFill="1" applyBorder="1" applyAlignment="1">
      <alignment horizontal="justify" vertical="center" wrapText="1"/>
    </xf>
    <xf numFmtId="0" fontId="19" fillId="3" borderId="6" xfId="1504" applyFont="1" applyFill="1" applyBorder="1" applyAlignment="1">
      <alignment horizontal="justify" vertical="center" wrapText="1"/>
    </xf>
    <xf numFmtId="0" fontId="19" fillId="3" borderId="5" xfId="5" applyFont="1" applyFill="1" applyBorder="1" applyAlignment="1">
      <alignment horizontal="justify" vertical="center" wrapText="1"/>
    </xf>
    <xf numFmtId="2" fontId="6" fillId="0" borderId="0" xfId="13" applyNumberFormat="1" applyFont="1" applyFill="1" applyBorder="1" applyAlignment="1">
      <alignment horizontal="center" vertical="center" wrapText="1"/>
    </xf>
    <xf numFmtId="2" fontId="58" fillId="26" borderId="9" xfId="1647" applyNumberFormat="1" applyFont="1" applyFill="1" applyBorder="1" applyAlignment="1">
      <alignment horizontal="left" vertical="center"/>
    </xf>
    <xf numFmtId="2" fontId="58" fillId="26" borderId="10" xfId="1647" applyNumberFormat="1" applyFont="1" applyFill="1" applyBorder="1" applyAlignment="1">
      <alignment horizontal="left" vertical="center"/>
    </xf>
    <xf numFmtId="2" fontId="58" fillId="26" borderId="11" xfId="1647" applyNumberFormat="1" applyFont="1" applyFill="1" applyBorder="1" applyAlignment="1">
      <alignment horizontal="left" vertical="center"/>
    </xf>
    <xf numFmtId="2" fontId="58" fillId="26" borderId="65" xfId="1647" applyNumberFormat="1" applyFont="1" applyFill="1" applyBorder="1" applyAlignment="1">
      <alignment horizontal="left" vertical="center"/>
    </xf>
    <xf numFmtId="2" fontId="58" fillId="26" borderId="0" xfId="1647" applyNumberFormat="1" applyFont="1" applyFill="1" applyBorder="1" applyAlignment="1">
      <alignment horizontal="left" vertical="center"/>
    </xf>
    <xf numFmtId="2" fontId="58" fillId="26" borderId="68" xfId="1647" applyNumberFormat="1" applyFont="1" applyFill="1" applyBorder="1" applyAlignment="1">
      <alignment horizontal="left" vertical="center"/>
    </xf>
    <xf numFmtId="9" fontId="14" fillId="29" borderId="58" xfId="1861" applyNumberFormat="1" applyFont="1" applyFill="1" applyBorder="1" applyAlignment="1">
      <alignment horizontal="left" vertical="center" wrapText="1"/>
    </xf>
    <xf numFmtId="9" fontId="14" fillId="29" borderId="8" xfId="1861" applyNumberFormat="1" applyFont="1" applyFill="1" applyBorder="1" applyAlignment="1">
      <alignment horizontal="left" vertical="center" wrapText="1"/>
    </xf>
    <xf numFmtId="9" fontId="14" fillId="29" borderId="44" xfId="1861" applyNumberFormat="1" applyFont="1" applyFill="1" applyBorder="1" applyAlignment="1">
      <alignment horizontal="left" vertical="center" wrapText="1"/>
    </xf>
    <xf numFmtId="2" fontId="45" fillId="2" borderId="0" xfId="0" applyNumberFormat="1" applyFont="1" applyFill="1" applyBorder="1" applyAlignment="1">
      <alignment horizontal="center" vertical="center" wrapText="1"/>
    </xf>
    <xf numFmtId="2" fontId="46" fillId="2" borderId="0" xfId="0" applyNumberFormat="1" applyFont="1" applyFill="1" applyBorder="1" applyAlignment="1">
      <alignment horizontal="center" vertical="center" wrapText="1"/>
    </xf>
    <xf numFmtId="2" fontId="59" fillId="26" borderId="16" xfId="0" applyNumberFormat="1" applyFont="1" applyFill="1" applyBorder="1" applyAlignment="1">
      <alignment horizontal="center" vertical="center"/>
    </xf>
    <xf numFmtId="2" fontId="59" fillId="26" borderId="1" xfId="0" applyNumberFormat="1" applyFont="1" applyFill="1" applyBorder="1" applyAlignment="1">
      <alignment horizontal="center" vertical="center"/>
    </xf>
    <xf numFmtId="2" fontId="59" fillId="26" borderId="10" xfId="0" quotePrefix="1" applyNumberFormat="1" applyFont="1" applyFill="1" applyBorder="1" applyAlignment="1">
      <alignment horizontal="center" vertical="center" wrapText="1"/>
    </xf>
    <xf numFmtId="2" fontId="59" fillId="26" borderId="11" xfId="0" applyNumberFormat="1" applyFont="1" applyFill="1" applyBorder="1" applyAlignment="1">
      <alignment horizontal="center" vertical="center" wrapText="1"/>
    </xf>
    <xf numFmtId="0" fontId="1" fillId="3" borderId="0" xfId="0" applyFont="1" applyFill="1" applyBorder="1" applyAlignment="1">
      <alignment horizontal="left" vertical="center"/>
    </xf>
    <xf numFmtId="169" fontId="1" fillId="3" borderId="30" xfId="0" applyNumberFormat="1" applyFont="1" applyFill="1" applyBorder="1" applyAlignment="1">
      <alignment horizontal="center" vertical="center"/>
    </xf>
  </cellXfs>
  <cellStyles count="2034">
    <cellStyle name="_Anexo __  RCSP Condiciones Obligatorias" xfId="23" xr:uid="{00000000-0005-0000-0000-000000000000}"/>
    <cellStyle name="_Anexo __ Autos Condiciones Obligatorias" xfId="24" xr:uid="{00000000-0005-0000-0000-000001000000}"/>
    <cellStyle name="_Anexo __ Manejo Condiciones Obligatorias" xfId="25" xr:uid="{00000000-0005-0000-0000-000002000000}"/>
    <cellStyle name="_Anexo 1 Habilitantes" xfId="26" xr:uid="{00000000-0005-0000-0000-000003000000}"/>
    <cellStyle name="_Anexo 2 Condiciones Obligatorias" xfId="27" xr:uid="{00000000-0005-0000-0000-000004000000}"/>
    <cellStyle name="_EVALUACION TECNICA METROVIVIENDA 2010" xfId="28" xr:uid="{00000000-0005-0000-0000-000005000000}"/>
    <cellStyle name="_EVALUACION TECNICA METROVIVIENDA 2010_INFORME DE EVALUACION TECNICO PRELIMINAR AJUSTADO" xfId="29" xr:uid="{00000000-0005-0000-0000-000006000000}"/>
    <cellStyle name="_Formato slips estándar" xfId="30" xr:uid="{00000000-0005-0000-0000-000007000000}"/>
    <cellStyle name="_Formato slips estándar_Adenda Grupo 2 COMP MC" xfId="31" xr:uid="{00000000-0005-0000-0000-000008000000}"/>
    <cellStyle name="_Formato slips estándar_Adenda Grupo 2 COMP MCano" xfId="32" xr:uid="{00000000-0005-0000-0000-000009000000}"/>
    <cellStyle name="_Formato slips estándar_Condiciones Complementarias TRDM" xfId="33" xr:uid="{00000000-0005-0000-0000-00000A000000}"/>
    <cellStyle name="_Formato slips estándar_Condiciones Complementarias V7-1-10" xfId="34" xr:uid="{00000000-0005-0000-0000-00000B000000}"/>
    <cellStyle name="_Formato slips estándar_SlipTecnico Grupo EEB - D&amp;O 6ene10" xfId="35" xr:uid="{00000000-0005-0000-0000-00000C000000}"/>
    <cellStyle name="_Grupo 1 COMPL. V Adenda F" xfId="36" xr:uid="{00000000-0005-0000-0000-00000D000000}"/>
    <cellStyle name="_Slip habilitantes DM (Secretaría)" xfId="37" xr:uid="{00000000-0005-0000-0000-00000E000000}"/>
    <cellStyle name="_Slip habilitantes DM (Secretaría)_Adenda Grupo 2 COMP MC" xfId="38" xr:uid="{00000000-0005-0000-0000-00000F000000}"/>
    <cellStyle name="_Slip habilitantes DM (Secretaría)_Adenda Grupo 2 COMP MCano" xfId="39" xr:uid="{00000000-0005-0000-0000-000010000000}"/>
    <cellStyle name="_Slip habilitantes DM (Secretaría)_Condiciones Complementarias TRDM" xfId="40" xr:uid="{00000000-0005-0000-0000-000011000000}"/>
    <cellStyle name="_Slip habilitantes DM (Secretaría)_Condiciones Complementarias V7-1-10" xfId="41" xr:uid="{00000000-0005-0000-0000-000012000000}"/>
    <cellStyle name="_Slip habilitantes DM (Secretaría)_SlipTecnico Grupo EEB - D&amp;O 6ene10" xfId="42" xr:uid="{00000000-0005-0000-0000-000013000000}"/>
    <cellStyle name="_SLIP RCSP NUEVAS CONDICIONES" xfId="43" xr:uid="{00000000-0005-0000-0000-000014000000}"/>
    <cellStyle name="_SLIP RCSP NUEVAS CONDICIONES_Adenda Grupo 2 COMP MC" xfId="44" xr:uid="{00000000-0005-0000-0000-000015000000}"/>
    <cellStyle name="_SLIP RCSP NUEVAS CONDICIONES_Adenda Grupo 2 COMP MCano" xfId="45" xr:uid="{00000000-0005-0000-0000-000016000000}"/>
    <cellStyle name="_SLIP RCSP NUEVAS CONDICIONES_Condiciones Complementarias TRDM" xfId="46" xr:uid="{00000000-0005-0000-0000-000017000000}"/>
    <cellStyle name="_SLIP RCSP NUEVAS CONDICIONES_Condiciones Complementarias V7-1-10" xfId="47" xr:uid="{00000000-0005-0000-0000-000018000000}"/>
    <cellStyle name="_SLIP RCSP NUEVAS CONDICIONES_SlipTecnico Grupo EEB - D&amp;O 6ene10" xfId="48" xr:uid="{00000000-0005-0000-0000-000019000000}"/>
    <cellStyle name="_Slips RCSP (habilitantes) Secretaría" xfId="49" xr:uid="{00000000-0005-0000-0000-00001A000000}"/>
    <cellStyle name="_Slips RCSP (habilitantes) Secretaría_Adenda Grupo 2 COMP MC" xfId="50" xr:uid="{00000000-0005-0000-0000-00001B000000}"/>
    <cellStyle name="_Slips RCSP (habilitantes) Secretaría_Adenda Grupo 2 COMP MCano" xfId="51" xr:uid="{00000000-0005-0000-0000-00001C000000}"/>
    <cellStyle name="_Slips RCSP (habilitantes) Secretaría_Condiciones Complementarias TRDM" xfId="52" xr:uid="{00000000-0005-0000-0000-00001D000000}"/>
    <cellStyle name="_Slips RCSP (habilitantes) Secretaría_Condiciones Complementarias V7-1-10" xfId="53" xr:uid="{00000000-0005-0000-0000-00001E000000}"/>
    <cellStyle name="_Slips RCSP (habilitantes) Secretaría_SlipTecnico Grupo EEB - D&amp;O 6ene10" xfId="54" xr:uid="{00000000-0005-0000-0000-00001F000000}"/>
    <cellStyle name="_Terminos Solicitados." xfId="55" xr:uid="{00000000-0005-0000-0000-000020000000}"/>
    <cellStyle name="20% - Accent1" xfId="56" xr:uid="{00000000-0005-0000-0000-000021000000}"/>
    <cellStyle name="20% - Accent2" xfId="57" xr:uid="{00000000-0005-0000-0000-000022000000}"/>
    <cellStyle name="20% - Accent3" xfId="58" xr:uid="{00000000-0005-0000-0000-000023000000}"/>
    <cellStyle name="20% - Accent4" xfId="59" xr:uid="{00000000-0005-0000-0000-000024000000}"/>
    <cellStyle name="20% - Accent5" xfId="60" xr:uid="{00000000-0005-0000-0000-000025000000}"/>
    <cellStyle name="20% - Accent6" xfId="61" xr:uid="{00000000-0005-0000-0000-000026000000}"/>
    <cellStyle name="20% - Énfasis1 2" xfId="62" xr:uid="{00000000-0005-0000-0000-000027000000}"/>
    <cellStyle name="20% - Énfasis1 2 2" xfId="63" xr:uid="{00000000-0005-0000-0000-000028000000}"/>
    <cellStyle name="20% - Énfasis1 3" xfId="64" xr:uid="{00000000-0005-0000-0000-000029000000}"/>
    <cellStyle name="20% - Énfasis1 4" xfId="65" xr:uid="{00000000-0005-0000-0000-00002A000000}"/>
    <cellStyle name="20% - Énfasis2 2" xfId="66" xr:uid="{00000000-0005-0000-0000-00002B000000}"/>
    <cellStyle name="20% - Énfasis2 2 2" xfId="67" xr:uid="{00000000-0005-0000-0000-00002C000000}"/>
    <cellStyle name="20% - Énfasis2 3" xfId="68" xr:uid="{00000000-0005-0000-0000-00002D000000}"/>
    <cellStyle name="20% - Énfasis2 4" xfId="69" xr:uid="{00000000-0005-0000-0000-00002E000000}"/>
    <cellStyle name="20% - Énfasis3 2" xfId="70" xr:uid="{00000000-0005-0000-0000-00002F000000}"/>
    <cellStyle name="20% - Énfasis3 2 2" xfId="71" xr:uid="{00000000-0005-0000-0000-000030000000}"/>
    <cellStyle name="20% - Énfasis3 3" xfId="72" xr:uid="{00000000-0005-0000-0000-000031000000}"/>
    <cellStyle name="20% - Énfasis3 4" xfId="73" xr:uid="{00000000-0005-0000-0000-000032000000}"/>
    <cellStyle name="20% - Énfasis4 2" xfId="74" xr:uid="{00000000-0005-0000-0000-000033000000}"/>
    <cellStyle name="20% - Énfasis4 2 2" xfId="75" xr:uid="{00000000-0005-0000-0000-000034000000}"/>
    <cellStyle name="20% - Énfasis4 3" xfId="76" xr:uid="{00000000-0005-0000-0000-000035000000}"/>
    <cellStyle name="20% - Énfasis4 4" xfId="77" xr:uid="{00000000-0005-0000-0000-000036000000}"/>
    <cellStyle name="20% - Énfasis5 2" xfId="78" xr:uid="{00000000-0005-0000-0000-000037000000}"/>
    <cellStyle name="20% - Énfasis5 2 2" xfId="79" xr:uid="{00000000-0005-0000-0000-000038000000}"/>
    <cellStyle name="20% - Énfasis5 3" xfId="80" xr:uid="{00000000-0005-0000-0000-000039000000}"/>
    <cellStyle name="20% - Énfasis5 4" xfId="81" xr:uid="{00000000-0005-0000-0000-00003A000000}"/>
    <cellStyle name="20% - Énfasis6 2" xfId="82" xr:uid="{00000000-0005-0000-0000-00003B000000}"/>
    <cellStyle name="20% - Énfasis6 2 2" xfId="83" xr:uid="{00000000-0005-0000-0000-00003C000000}"/>
    <cellStyle name="20% - Énfasis6 3" xfId="84" xr:uid="{00000000-0005-0000-0000-00003D000000}"/>
    <cellStyle name="20% - Énfasis6 4" xfId="85" xr:uid="{00000000-0005-0000-0000-00003E000000}"/>
    <cellStyle name="40% - Accent1" xfId="86" xr:uid="{00000000-0005-0000-0000-00003F000000}"/>
    <cellStyle name="40% - Accent2" xfId="87" xr:uid="{00000000-0005-0000-0000-000040000000}"/>
    <cellStyle name="40% - Accent3" xfId="88" xr:uid="{00000000-0005-0000-0000-000041000000}"/>
    <cellStyle name="40% - Accent4" xfId="89" xr:uid="{00000000-0005-0000-0000-000042000000}"/>
    <cellStyle name="40% - Accent5" xfId="90" xr:uid="{00000000-0005-0000-0000-000043000000}"/>
    <cellStyle name="40% - Accent6" xfId="91" xr:uid="{00000000-0005-0000-0000-000044000000}"/>
    <cellStyle name="40% - Énfasis1 2" xfId="92" xr:uid="{00000000-0005-0000-0000-000045000000}"/>
    <cellStyle name="40% - Énfasis1 2 2" xfId="93" xr:uid="{00000000-0005-0000-0000-000046000000}"/>
    <cellStyle name="40% - Énfasis1 3" xfId="94" xr:uid="{00000000-0005-0000-0000-000047000000}"/>
    <cellStyle name="40% - Énfasis1 4" xfId="95" xr:uid="{00000000-0005-0000-0000-000048000000}"/>
    <cellStyle name="40% - Énfasis2 2" xfId="96" xr:uid="{00000000-0005-0000-0000-000049000000}"/>
    <cellStyle name="40% - Énfasis2 2 2" xfId="97" xr:uid="{00000000-0005-0000-0000-00004A000000}"/>
    <cellStyle name="40% - Énfasis2 3" xfId="98" xr:uid="{00000000-0005-0000-0000-00004B000000}"/>
    <cellStyle name="40% - Énfasis2 4" xfId="99" xr:uid="{00000000-0005-0000-0000-00004C000000}"/>
    <cellStyle name="40% - Énfasis3 2" xfId="100" xr:uid="{00000000-0005-0000-0000-00004D000000}"/>
    <cellStyle name="40% - Énfasis3 2 2" xfId="101" xr:uid="{00000000-0005-0000-0000-00004E000000}"/>
    <cellStyle name="40% - Énfasis3 3" xfId="102" xr:uid="{00000000-0005-0000-0000-00004F000000}"/>
    <cellStyle name="40% - Énfasis3 4" xfId="103" xr:uid="{00000000-0005-0000-0000-000050000000}"/>
    <cellStyle name="40% - Énfasis4 2" xfId="104" xr:uid="{00000000-0005-0000-0000-000051000000}"/>
    <cellStyle name="40% - Énfasis4 2 2" xfId="105" xr:uid="{00000000-0005-0000-0000-000052000000}"/>
    <cellStyle name="40% - Énfasis4 3" xfId="106" xr:uid="{00000000-0005-0000-0000-000053000000}"/>
    <cellStyle name="40% - Énfasis4 4" xfId="107" xr:uid="{00000000-0005-0000-0000-000054000000}"/>
    <cellStyle name="40% - Énfasis5 2" xfId="108" xr:uid="{00000000-0005-0000-0000-000055000000}"/>
    <cellStyle name="40% - Énfasis5 2 2" xfId="109" xr:uid="{00000000-0005-0000-0000-000056000000}"/>
    <cellStyle name="40% - Énfasis5 3" xfId="110" xr:uid="{00000000-0005-0000-0000-000057000000}"/>
    <cellStyle name="40% - Énfasis5 4" xfId="111" xr:uid="{00000000-0005-0000-0000-000058000000}"/>
    <cellStyle name="40% - Énfasis6 2" xfId="112" xr:uid="{00000000-0005-0000-0000-000059000000}"/>
    <cellStyle name="40% - Énfasis6 2 2" xfId="113" xr:uid="{00000000-0005-0000-0000-00005A000000}"/>
    <cellStyle name="40% - Énfasis6 3" xfId="114" xr:uid="{00000000-0005-0000-0000-00005B000000}"/>
    <cellStyle name="40% - Énfasis6 4" xfId="115" xr:uid="{00000000-0005-0000-0000-00005C000000}"/>
    <cellStyle name="60% - Accent1" xfId="116" xr:uid="{00000000-0005-0000-0000-00005D000000}"/>
    <cellStyle name="60% - Accent2" xfId="117" xr:uid="{00000000-0005-0000-0000-00005E000000}"/>
    <cellStyle name="60% - Accent3" xfId="118" xr:uid="{00000000-0005-0000-0000-00005F000000}"/>
    <cellStyle name="60% - Accent4" xfId="119" xr:uid="{00000000-0005-0000-0000-000060000000}"/>
    <cellStyle name="60% - Accent5" xfId="120" xr:uid="{00000000-0005-0000-0000-000061000000}"/>
    <cellStyle name="60% - Accent6" xfId="121" xr:uid="{00000000-0005-0000-0000-000062000000}"/>
    <cellStyle name="60% - Énfasis1 2" xfId="122" xr:uid="{00000000-0005-0000-0000-000063000000}"/>
    <cellStyle name="60% - Énfasis1 2 2" xfId="123" xr:uid="{00000000-0005-0000-0000-000064000000}"/>
    <cellStyle name="60% - Énfasis1 3" xfId="124" xr:uid="{00000000-0005-0000-0000-000065000000}"/>
    <cellStyle name="60% - Énfasis1 4" xfId="125" xr:uid="{00000000-0005-0000-0000-000066000000}"/>
    <cellStyle name="60% - Énfasis2 2" xfId="126" xr:uid="{00000000-0005-0000-0000-000067000000}"/>
    <cellStyle name="60% - Énfasis2 2 2" xfId="127" xr:uid="{00000000-0005-0000-0000-000068000000}"/>
    <cellStyle name="60% - Énfasis2 3" xfId="128" xr:uid="{00000000-0005-0000-0000-000069000000}"/>
    <cellStyle name="60% - Énfasis2 4" xfId="129" xr:uid="{00000000-0005-0000-0000-00006A000000}"/>
    <cellStyle name="60% - Énfasis3 2" xfId="130" xr:uid="{00000000-0005-0000-0000-00006B000000}"/>
    <cellStyle name="60% - Énfasis3 2 2" xfId="131" xr:uid="{00000000-0005-0000-0000-00006C000000}"/>
    <cellStyle name="60% - Énfasis3 3" xfId="132" xr:uid="{00000000-0005-0000-0000-00006D000000}"/>
    <cellStyle name="60% - Énfasis3 4" xfId="133" xr:uid="{00000000-0005-0000-0000-00006E000000}"/>
    <cellStyle name="60% - Énfasis4 2" xfId="134" xr:uid="{00000000-0005-0000-0000-00006F000000}"/>
    <cellStyle name="60% - Énfasis4 2 2" xfId="135" xr:uid="{00000000-0005-0000-0000-000070000000}"/>
    <cellStyle name="60% - Énfasis4 3" xfId="136" xr:uid="{00000000-0005-0000-0000-000071000000}"/>
    <cellStyle name="60% - Énfasis4 4" xfId="137" xr:uid="{00000000-0005-0000-0000-000072000000}"/>
    <cellStyle name="60% - Énfasis5 2" xfId="138" xr:uid="{00000000-0005-0000-0000-000073000000}"/>
    <cellStyle name="60% - Énfasis5 2 2" xfId="139" xr:uid="{00000000-0005-0000-0000-000074000000}"/>
    <cellStyle name="60% - Énfasis5 3" xfId="140" xr:uid="{00000000-0005-0000-0000-000075000000}"/>
    <cellStyle name="60% - Énfasis5 4" xfId="141" xr:uid="{00000000-0005-0000-0000-000076000000}"/>
    <cellStyle name="60% - Énfasis6 2" xfId="142" xr:uid="{00000000-0005-0000-0000-000077000000}"/>
    <cellStyle name="60% - Énfasis6 2 2" xfId="143" xr:uid="{00000000-0005-0000-0000-000078000000}"/>
    <cellStyle name="60% - Énfasis6 3" xfId="144" xr:uid="{00000000-0005-0000-0000-000079000000}"/>
    <cellStyle name="60% - Énfasis6 4" xfId="145" xr:uid="{00000000-0005-0000-0000-00007A000000}"/>
    <cellStyle name="Accent1" xfId="146" xr:uid="{00000000-0005-0000-0000-00007B000000}"/>
    <cellStyle name="Accent2" xfId="147" xr:uid="{00000000-0005-0000-0000-00007C000000}"/>
    <cellStyle name="Accent3" xfId="148" xr:uid="{00000000-0005-0000-0000-00007D000000}"/>
    <cellStyle name="Accent4" xfId="149" xr:uid="{00000000-0005-0000-0000-00007E000000}"/>
    <cellStyle name="Accent5" xfId="150" xr:uid="{00000000-0005-0000-0000-00007F000000}"/>
    <cellStyle name="Accent6" xfId="151" xr:uid="{00000000-0005-0000-0000-000080000000}"/>
    <cellStyle name="Bad" xfId="152" xr:uid="{00000000-0005-0000-0000-000081000000}"/>
    <cellStyle name="Buena 2" xfId="153" xr:uid="{00000000-0005-0000-0000-000082000000}"/>
    <cellStyle name="Buena 2 2" xfId="154" xr:uid="{00000000-0005-0000-0000-000083000000}"/>
    <cellStyle name="Buena 3" xfId="155" xr:uid="{00000000-0005-0000-0000-000084000000}"/>
    <cellStyle name="Buena 4" xfId="156" xr:uid="{00000000-0005-0000-0000-000085000000}"/>
    <cellStyle name="Calculation" xfId="157" xr:uid="{00000000-0005-0000-0000-000086000000}"/>
    <cellStyle name="Cálculo 2" xfId="158" xr:uid="{00000000-0005-0000-0000-000087000000}"/>
    <cellStyle name="Cálculo 2 2" xfId="159" xr:uid="{00000000-0005-0000-0000-000088000000}"/>
    <cellStyle name="Cálculo 3" xfId="160" xr:uid="{00000000-0005-0000-0000-000089000000}"/>
    <cellStyle name="Cálculo 4" xfId="161" xr:uid="{00000000-0005-0000-0000-00008A000000}"/>
    <cellStyle name="Celda de comprobación 2" xfId="162" xr:uid="{00000000-0005-0000-0000-00008B000000}"/>
    <cellStyle name="Celda de comprobación 2 2" xfId="163" xr:uid="{00000000-0005-0000-0000-00008C000000}"/>
    <cellStyle name="Celda de comprobación 3" xfId="164" xr:uid="{00000000-0005-0000-0000-00008D000000}"/>
    <cellStyle name="Celda de comprobación 4" xfId="165" xr:uid="{00000000-0005-0000-0000-00008E000000}"/>
    <cellStyle name="Celda vinculada 2" xfId="166" xr:uid="{00000000-0005-0000-0000-00008F000000}"/>
    <cellStyle name="Celda vinculada 2 2" xfId="167" xr:uid="{00000000-0005-0000-0000-000090000000}"/>
    <cellStyle name="Celda vinculada 3" xfId="168" xr:uid="{00000000-0005-0000-0000-000091000000}"/>
    <cellStyle name="Celda vinculada 4" xfId="169" xr:uid="{00000000-0005-0000-0000-000092000000}"/>
    <cellStyle name="Encabezado 4 2" xfId="170" xr:uid="{00000000-0005-0000-0000-000093000000}"/>
    <cellStyle name="Encabezado 4 2 2" xfId="171" xr:uid="{00000000-0005-0000-0000-000094000000}"/>
    <cellStyle name="Encabezado 4 3" xfId="172" xr:uid="{00000000-0005-0000-0000-000095000000}"/>
    <cellStyle name="Encabezado 4 4" xfId="173" xr:uid="{00000000-0005-0000-0000-000096000000}"/>
    <cellStyle name="Énfasis1 2" xfId="174" xr:uid="{00000000-0005-0000-0000-000097000000}"/>
    <cellStyle name="Énfasis1 2 2" xfId="175" xr:uid="{00000000-0005-0000-0000-000098000000}"/>
    <cellStyle name="Énfasis1 3" xfId="176" xr:uid="{00000000-0005-0000-0000-000099000000}"/>
    <cellStyle name="Énfasis1 4" xfId="177" xr:uid="{00000000-0005-0000-0000-00009A000000}"/>
    <cellStyle name="Énfasis2 2" xfId="178" xr:uid="{00000000-0005-0000-0000-00009B000000}"/>
    <cellStyle name="Énfasis2 2 2" xfId="179" xr:uid="{00000000-0005-0000-0000-00009C000000}"/>
    <cellStyle name="Énfasis2 3" xfId="180" xr:uid="{00000000-0005-0000-0000-00009D000000}"/>
    <cellStyle name="Énfasis2 4" xfId="181" xr:uid="{00000000-0005-0000-0000-00009E000000}"/>
    <cellStyle name="Énfasis3 2" xfId="182" xr:uid="{00000000-0005-0000-0000-00009F000000}"/>
    <cellStyle name="Énfasis3 2 2" xfId="183" xr:uid="{00000000-0005-0000-0000-0000A0000000}"/>
    <cellStyle name="Énfasis3 3" xfId="184" xr:uid="{00000000-0005-0000-0000-0000A1000000}"/>
    <cellStyle name="Énfasis3 4" xfId="185" xr:uid="{00000000-0005-0000-0000-0000A2000000}"/>
    <cellStyle name="Énfasis4 2" xfId="186" xr:uid="{00000000-0005-0000-0000-0000A3000000}"/>
    <cellStyle name="Énfasis4 2 2" xfId="187" xr:uid="{00000000-0005-0000-0000-0000A4000000}"/>
    <cellStyle name="Énfasis4 3" xfId="188" xr:uid="{00000000-0005-0000-0000-0000A5000000}"/>
    <cellStyle name="Énfasis4 4" xfId="189" xr:uid="{00000000-0005-0000-0000-0000A6000000}"/>
    <cellStyle name="Énfasis5 2" xfId="190" xr:uid="{00000000-0005-0000-0000-0000A7000000}"/>
    <cellStyle name="Énfasis5 2 2" xfId="191" xr:uid="{00000000-0005-0000-0000-0000A8000000}"/>
    <cellStyle name="Énfasis5 3" xfId="192" xr:uid="{00000000-0005-0000-0000-0000A9000000}"/>
    <cellStyle name="Énfasis5 4" xfId="193" xr:uid="{00000000-0005-0000-0000-0000AA000000}"/>
    <cellStyle name="Énfasis6 2" xfId="194" xr:uid="{00000000-0005-0000-0000-0000AB000000}"/>
    <cellStyle name="Énfasis6 2 2" xfId="195" xr:uid="{00000000-0005-0000-0000-0000AC000000}"/>
    <cellStyle name="Énfasis6 3" xfId="196" xr:uid="{00000000-0005-0000-0000-0000AD000000}"/>
    <cellStyle name="Énfasis6 4" xfId="197" xr:uid="{00000000-0005-0000-0000-0000AE000000}"/>
    <cellStyle name="Entrada 2" xfId="198" xr:uid="{00000000-0005-0000-0000-0000AF000000}"/>
    <cellStyle name="Entrada 2 2" xfId="199" xr:uid="{00000000-0005-0000-0000-0000B0000000}"/>
    <cellStyle name="Entrada 3" xfId="200" xr:uid="{00000000-0005-0000-0000-0000B1000000}"/>
    <cellStyle name="Entrada 4" xfId="201" xr:uid="{00000000-0005-0000-0000-0000B2000000}"/>
    <cellStyle name="Estilo 1" xfId="202" xr:uid="{00000000-0005-0000-0000-0000B3000000}"/>
    <cellStyle name="Estilo 1 10" xfId="203" xr:uid="{00000000-0005-0000-0000-0000B4000000}"/>
    <cellStyle name="Estilo 1 100" xfId="204" xr:uid="{00000000-0005-0000-0000-0000B5000000}"/>
    <cellStyle name="Estilo 1 101" xfId="205" xr:uid="{00000000-0005-0000-0000-0000B6000000}"/>
    <cellStyle name="Estilo 1 102" xfId="206" xr:uid="{00000000-0005-0000-0000-0000B7000000}"/>
    <cellStyle name="Estilo 1 103" xfId="207" xr:uid="{00000000-0005-0000-0000-0000B8000000}"/>
    <cellStyle name="Estilo 1 11" xfId="208" xr:uid="{00000000-0005-0000-0000-0000B9000000}"/>
    <cellStyle name="Estilo 1 12" xfId="209" xr:uid="{00000000-0005-0000-0000-0000BA000000}"/>
    <cellStyle name="Estilo 1 13" xfId="210" xr:uid="{00000000-0005-0000-0000-0000BB000000}"/>
    <cellStyle name="Estilo 1 14" xfId="211" xr:uid="{00000000-0005-0000-0000-0000BC000000}"/>
    <cellStyle name="Estilo 1 15" xfId="212" xr:uid="{00000000-0005-0000-0000-0000BD000000}"/>
    <cellStyle name="Estilo 1 16" xfId="213" xr:uid="{00000000-0005-0000-0000-0000BE000000}"/>
    <cellStyle name="Estilo 1 17" xfId="214" xr:uid="{00000000-0005-0000-0000-0000BF000000}"/>
    <cellStyle name="Estilo 1 18" xfId="215" xr:uid="{00000000-0005-0000-0000-0000C0000000}"/>
    <cellStyle name="Estilo 1 19" xfId="216" xr:uid="{00000000-0005-0000-0000-0000C1000000}"/>
    <cellStyle name="Estilo 1 2" xfId="217" xr:uid="{00000000-0005-0000-0000-0000C2000000}"/>
    <cellStyle name="Estilo 1 2 2" xfId="218" xr:uid="{00000000-0005-0000-0000-0000C3000000}"/>
    <cellStyle name="Estilo 1 20" xfId="219" xr:uid="{00000000-0005-0000-0000-0000C4000000}"/>
    <cellStyle name="Estilo 1 21" xfId="220" xr:uid="{00000000-0005-0000-0000-0000C5000000}"/>
    <cellStyle name="Estilo 1 22" xfId="221" xr:uid="{00000000-0005-0000-0000-0000C6000000}"/>
    <cellStyle name="Estilo 1 23" xfId="222" xr:uid="{00000000-0005-0000-0000-0000C7000000}"/>
    <cellStyle name="Estilo 1 24" xfId="223" xr:uid="{00000000-0005-0000-0000-0000C8000000}"/>
    <cellStyle name="Estilo 1 25" xfId="224" xr:uid="{00000000-0005-0000-0000-0000C9000000}"/>
    <cellStyle name="Estilo 1 26" xfId="225" xr:uid="{00000000-0005-0000-0000-0000CA000000}"/>
    <cellStyle name="Estilo 1 27" xfId="226" xr:uid="{00000000-0005-0000-0000-0000CB000000}"/>
    <cellStyle name="Estilo 1 28" xfId="227" xr:uid="{00000000-0005-0000-0000-0000CC000000}"/>
    <cellStyle name="Estilo 1 29" xfId="228" xr:uid="{00000000-0005-0000-0000-0000CD000000}"/>
    <cellStyle name="Estilo 1 3" xfId="229" xr:uid="{00000000-0005-0000-0000-0000CE000000}"/>
    <cellStyle name="Estilo 1 3 2" xfId="230" xr:uid="{00000000-0005-0000-0000-0000CF000000}"/>
    <cellStyle name="Estilo 1 30" xfId="231" xr:uid="{00000000-0005-0000-0000-0000D0000000}"/>
    <cellStyle name="Estilo 1 31" xfId="232" xr:uid="{00000000-0005-0000-0000-0000D1000000}"/>
    <cellStyle name="Estilo 1 32" xfId="233" xr:uid="{00000000-0005-0000-0000-0000D2000000}"/>
    <cellStyle name="Estilo 1 33" xfId="234" xr:uid="{00000000-0005-0000-0000-0000D3000000}"/>
    <cellStyle name="Estilo 1 34" xfId="235" xr:uid="{00000000-0005-0000-0000-0000D4000000}"/>
    <cellStyle name="Estilo 1 35" xfId="236" xr:uid="{00000000-0005-0000-0000-0000D5000000}"/>
    <cellStyle name="Estilo 1 36" xfId="237" xr:uid="{00000000-0005-0000-0000-0000D6000000}"/>
    <cellStyle name="Estilo 1 37" xfId="238" xr:uid="{00000000-0005-0000-0000-0000D7000000}"/>
    <cellStyle name="Estilo 1 38" xfId="239" xr:uid="{00000000-0005-0000-0000-0000D8000000}"/>
    <cellStyle name="Estilo 1 39" xfId="240" xr:uid="{00000000-0005-0000-0000-0000D9000000}"/>
    <cellStyle name="Estilo 1 4" xfId="241" xr:uid="{00000000-0005-0000-0000-0000DA000000}"/>
    <cellStyle name="Estilo 1 40" xfId="242" xr:uid="{00000000-0005-0000-0000-0000DB000000}"/>
    <cellStyle name="Estilo 1 41" xfId="243" xr:uid="{00000000-0005-0000-0000-0000DC000000}"/>
    <cellStyle name="Estilo 1 41 2" xfId="244" xr:uid="{00000000-0005-0000-0000-0000DD000000}"/>
    <cellStyle name="Estilo 1 41 3" xfId="245" xr:uid="{00000000-0005-0000-0000-0000DE000000}"/>
    <cellStyle name="Estilo 1 42" xfId="246" xr:uid="{00000000-0005-0000-0000-0000DF000000}"/>
    <cellStyle name="Estilo 1 43" xfId="247" xr:uid="{00000000-0005-0000-0000-0000E0000000}"/>
    <cellStyle name="Estilo 1 44" xfId="248" xr:uid="{00000000-0005-0000-0000-0000E1000000}"/>
    <cellStyle name="Estilo 1 45" xfId="249" xr:uid="{00000000-0005-0000-0000-0000E2000000}"/>
    <cellStyle name="Estilo 1 46" xfId="250" xr:uid="{00000000-0005-0000-0000-0000E3000000}"/>
    <cellStyle name="Estilo 1 47" xfId="251" xr:uid="{00000000-0005-0000-0000-0000E4000000}"/>
    <cellStyle name="Estilo 1 48" xfId="252" xr:uid="{00000000-0005-0000-0000-0000E5000000}"/>
    <cellStyle name="Estilo 1 49" xfId="253" xr:uid="{00000000-0005-0000-0000-0000E6000000}"/>
    <cellStyle name="Estilo 1 5" xfId="254" xr:uid="{00000000-0005-0000-0000-0000E7000000}"/>
    <cellStyle name="Estilo 1 50" xfId="255" xr:uid="{00000000-0005-0000-0000-0000E8000000}"/>
    <cellStyle name="Estilo 1 51" xfId="256" xr:uid="{00000000-0005-0000-0000-0000E9000000}"/>
    <cellStyle name="Estilo 1 52" xfId="257" xr:uid="{00000000-0005-0000-0000-0000EA000000}"/>
    <cellStyle name="Estilo 1 53" xfId="258" xr:uid="{00000000-0005-0000-0000-0000EB000000}"/>
    <cellStyle name="Estilo 1 54" xfId="259" xr:uid="{00000000-0005-0000-0000-0000EC000000}"/>
    <cellStyle name="Estilo 1 55" xfId="260" xr:uid="{00000000-0005-0000-0000-0000ED000000}"/>
    <cellStyle name="Estilo 1 56" xfId="261" xr:uid="{00000000-0005-0000-0000-0000EE000000}"/>
    <cellStyle name="Estilo 1 57" xfId="262" xr:uid="{00000000-0005-0000-0000-0000EF000000}"/>
    <cellStyle name="Estilo 1 58" xfId="263" xr:uid="{00000000-0005-0000-0000-0000F0000000}"/>
    <cellStyle name="Estilo 1 59" xfId="264" xr:uid="{00000000-0005-0000-0000-0000F1000000}"/>
    <cellStyle name="Estilo 1 6" xfId="265" xr:uid="{00000000-0005-0000-0000-0000F2000000}"/>
    <cellStyle name="Estilo 1 60" xfId="266" xr:uid="{00000000-0005-0000-0000-0000F3000000}"/>
    <cellStyle name="Estilo 1 61" xfId="267" xr:uid="{00000000-0005-0000-0000-0000F4000000}"/>
    <cellStyle name="Estilo 1 62" xfId="268" xr:uid="{00000000-0005-0000-0000-0000F5000000}"/>
    <cellStyle name="Estilo 1 63" xfId="269" xr:uid="{00000000-0005-0000-0000-0000F6000000}"/>
    <cellStyle name="Estilo 1 64" xfId="270" xr:uid="{00000000-0005-0000-0000-0000F7000000}"/>
    <cellStyle name="Estilo 1 65" xfId="271" xr:uid="{00000000-0005-0000-0000-0000F8000000}"/>
    <cellStyle name="Estilo 1 66" xfId="272" xr:uid="{00000000-0005-0000-0000-0000F9000000}"/>
    <cellStyle name="Estilo 1 67" xfId="273" xr:uid="{00000000-0005-0000-0000-0000FA000000}"/>
    <cellStyle name="Estilo 1 68" xfId="274" xr:uid="{00000000-0005-0000-0000-0000FB000000}"/>
    <cellStyle name="Estilo 1 69" xfId="275" xr:uid="{00000000-0005-0000-0000-0000FC000000}"/>
    <cellStyle name="Estilo 1 7" xfId="276" xr:uid="{00000000-0005-0000-0000-0000FD000000}"/>
    <cellStyle name="Estilo 1 70" xfId="277" xr:uid="{00000000-0005-0000-0000-0000FE000000}"/>
    <cellStyle name="Estilo 1 71" xfId="278" xr:uid="{00000000-0005-0000-0000-0000FF000000}"/>
    <cellStyle name="Estilo 1 72" xfId="279" xr:uid="{00000000-0005-0000-0000-000000010000}"/>
    <cellStyle name="Estilo 1 73" xfId="280" xr:uid="{00000000-0005-0000-0000-000001010000}"/>
    <cellStyle name="Estilo 1 74" xfId="281" xr:uid="{00000000-0005-0000-0000-000002010000}"/>
    <cellStyle name="Estilo 1 75" xfId="282" xr:uid="{00000000-0005-0000-0000-000003010000}"/>
    <cellStyle name="Estilo 1 76" xfId="283" xr:uid="{00000000-0005-0000-0000-000004010000}"/>
    <cellStyle name="Estilo 1 77" xfId="284" xr:uid="{00000000-0005-0000-0000-000005010000}"/>
    <cellStyle name="Estilo 1 78" xfId="285" xr:uid="{00000000-0005-0000-0000-000006010000}"/>
    <cellStyle name="Estilo 1 79" xfId="286" xr:uid="{00000000-0005-0000-0000-000007010000}"/>
    <cellStyle name="Estilo 1 8" xfId="287" xr:uid="{00000000-0005-0000-0000-000008010000}"/>
    <cellStyle name="Estilo 1 80" xfId="288" xr:uid="{00000000-0005-0000-0000-000009010000}"/>
    <cellStyle name="Estilo 1 81" xfId="289" xr:uid="{00000000-0005-0000-0000-00000A010000}"/>
    <cellStyle name="Estilo 1 82" xfId="290" xr:uid="{00000000-0005-0000-0000-00000B010000}"/>
    <cellStyle name="Estilo 1 83" xfId="291" xr:uid="{00000000-0005-0000-0000-00000C010000}"/>
    <cellStyle name="Estilo 1 84" xfId="292" xr:uid="{00000000-0005-0000-0000-00000D010000}"/>
    <cellStyle name="Estilo 1 85" xfId="293" xr:uid="{00000000-0005-0000-0000-00000E010000}"/>
    <cellStyle name="Estilo 1 86" xfId="294" xr:uid="{00000000-0005-0000-0000-00000F010000}"/>
    <cellStyle name="Estilo 1 87" xfId="295" xr:uid="{00000000-0005-0000-0000-000010010000}"/>
    <cellStyle name="Estilo 1 88" xfId="296" xr:uid="{00000000-0005-0000-0000-000011010000}"/>
    <cellStyle name="Estilo 1 89" xfId="297" xr:uid="{00000000-0005-0000-0000-000012010000}"/>
    <cellStyle name="Estilo 1 9" xfId="298" xr:uid="{00000000-0005-0000-0000-000013010000}"/>
    <cellStyle name="Estilo 1 90" xfId="299" xr:uid="{00000000-0005-0000-0000-000014010000}"/>
    <cellStyle name="Estilo 1 91" xfId="300" xr:uid="{00000000-0005-0000-0000-000015010000}"/>
    <cellStyle name="Estilo 1 92" xfId="301" xr:uid="{00000000-0005-0000-0000-000016010000}"/>
    <cellStyle name="Estilo 1 93" xfId="302" xr:uid="{00000000-0005-0000-0000-000017010000}"/>
    <cellStyle name="Estilo 1 94" xfId="303" xr:uid="{00000000-0005-0000-0000-000018010000}"/>
    <cellStyle name="Estilo 1 95" xfId="304" xr:uid="{00000000-0005-0000-0000-000019010000}"/>
    <cellStyle name="Estilo 1 96" xfId="305" xr:uid="{00000000-0005-0000-0000-00001A010000}"/>
    <cellStyle name="Estilo 1 97" xfId="306" xr:uid="{00000000-0005-0000-0000-00001B010000}"/>
    <cellStyle name="Estilo 1 98" xfId="307" xr:uid="{00000000-0005-0000-0000-00001C010000}"/>
    <cellStyle name="Estilo 1 99" xfId="308" xr:uid="{00000000-0005-0000-0000-00001D010000}"/>
    <cellStyle name="Euro" xfId="7" xr:uid="{00000000-0005-0000-0000-00001E010000}"/>
    <cellStyle name="Euro 10" xfId="309" xr:uid="{00000000-0005-0000-0000-00001F010000}"/>
    <cellStyle name="Euro 11" xfId="310" xr:uid="{00000000-0005-0000-0000-000020010000}"/>
    <cellStyle name="Euro 12" xfId="311" xr:uid="{00000000-0005-0000-0000-000021010000}"/>
    <cellStyle name="Euro 13" xfId="312" xr:uid="{00000000-0005-0000-0000-000022010000}"/>
    <cellStyle name="Euro 14" xfId="313" xr:uid="{00000000-0005-0000-0000-000023010000}"/>
    <cellStyle name="Euro 15" xfId="314" xr:uid="{00000000-0005-0000-0000-000024010000}"/>
    <cellStyle name="Euro 16" xfId="315" xr:uid="{00000000-0005-0000-0000-000025010000}"/>
    <cellStyle name="Euro 17" xfId="316" xr:uid="{00000000-0005-0000-0000-000026010000}"/>
    <cellStyle name="Euro 18" xfId="317" xr:uid="{00000000-0005-0000-0000-000027010000}"/>
    <cellStyle name="Euro 19" xfId="318" xr:uid="{00000000-0005-0000-0000-000028010000}"/>
    <cellStyle name="Euro 2" xfId="319" xr:uid="{00000000-0005-0000-0000-000029010000}"/>
    <cellStyle name="Euro 2 10" xfId="320" xr:uid="{00000000-0005-0000-0000-00002A010000}"/>
    <cellStyle name="Euro 2 11" xfId="321" xr:uid="{00000000-0005-0000-0000-00002B010000}"/>
    <cellStyle name="Euro 2 12" xfId="322" xr:uid="{00000000-0005-0000-0000-00002C010000}"/>
    <cellStyle name="Euro 2 13" xfId="323" xr:uid="{00000000-0005-0000-0000-00002D010000}"/>
    <cellStyle name="Euro 2 14" xfId="324" xr:uid="{00000000-0005-0000-0000-00002E010000}"/>
    <cellStyle name="Euro 2 15" xfId="325" xr:uid="{00000000-0005-0000-0000-00002F010000}"/>
    <cellStyle name="Euro 2 16" xfId="326" xr:uid="{00000000-0005-0000-0000-000030010000}"/>
    <cellStyle name="Euro 2 17" xfId="327" xr:uid="{00000000-0005-0000-0000-000031010000}"/>
    <cellStyle name="Euro 2 18" xfId="328" xr:uid="{00000000-0005-0000-0000-000032010000}"/>
    <cellStyle name="Euro 2 19" xfId="329" xr:uid="{00000000-0005-0000-0000-000033010000}"/>
    <cellStyle name="Euro 2 2" xfId="330" xr:uid="{00000000-0005-0000-0000-000034010000}"/>
    <cellStyle name="Euro 2 20" xfId="331" xr:uid="{00000000-0005-0000-0000-000035010000}"/>
    <cellStyle name="Euro 2 21" xfId="332" xr:uid="{00000000-0005-0000-0000-000036010000}"/>
    <cellStyle name="Euro 2 22" xfId="333" xr:uid="{00000000-0005-0000-0000-000037010000}"/>
    <cellStyle name="Euro 2 23" xfId="334" xr:uid="{00000000-0005-0000-0000-000038010000}"/>
    <cellStyle name="Euro 2 24" xfId="335" xr:uid="{00000000-0005-0000-0000-000039010000}"/>
    <cellStyle name="Euro 2 25" xfId="336" xr:uid="{00000000-0005-0000-0000-00003A010000}"/>
    <cellStyle name="Euro 2 26" xfId="337" xr:uid="{00000000-0005-0000-0000-00003B010000}"/>
    <cellStyle name="Euro 2 27" xfId="338" xr:uid="{00000000-0005-0000-0000-00003C010000}"/>
    <cellStyle name="Euro 2 28" xfId="339" xr:uid="{00000000-0005-0000-0000-00003D010000}"/>
    <cellStyle name="Euro 2 29" xfId="340" xr:uid="{00000000-0005-0000-0000-00003E010000}"/>
    <cellStyle name="Euro 2 3" xfId="341" xr:uid="{00000000-0005-0000-0000-00003F010000}"/>
    <cellStyle name="Euro 2 30" xfId="342" xr:uid="{00000000-0005-0000-0000-000040010000}"/>
    <cellStyle name="Euro 2 31" xfId="343" xr:uid="{00000000-0005-0000-0000-000041010000}"/>
    <cellStyle name="Euro 2 32" xfId="344" xr:uid="{00000000-0005-0000-0000-000042010000}"/>
    <cellStyle name="Euro 2 33" xfId="345" xr:uid="{00000000-0005-0000-0000-000043010000}"/>
    <cellStyle name="Euro 2 34" xfId="346" xr:uid="{00000000-0005-0000-0000-000044010000}"/>
    <cellStyle name="Euro 2 35" xfId="347" xr:uid="{00000000-0005-0000-0000-000045010000}"/>
    <cellStyle name="Euro 2 36" xfId="348" xr:uid="{00000000-0005-0000-0000-000046010000}"/>
    <cellStyle name="Euro 2 37" xfId="349" xr:uid="{00000000-0005-0000-0000-000047010000}"/>
    <cellStyle name="Euro 2 38" xfId="350" xr:uid="{00000000-0005-0000-0000-000048010000}"/>
    <cellStyle name="Euro 2 39" xfId="351" xr:uid="{00000000-0005-0000-0000-000049010000}"/>
    <cellStyle name="Euro 2 4" xfId="352" xr:uid="{00000000-0005-0000-0000-00004A010000}"/>
    <cellStyle name="Euro 2 40" xfId="353" xr:uid="{00000000-0005-0000-0000-00004B010000}"/>
    <cellStyle name="Euro 2 41" xfId="354" xr:uid="{00000000-0005-0000-0000-00004C010000}"/>
    <cellStyle name="Euro 2 42" xfId="355" xr:uid="{00000000-0005-0000-0000-00004D010000}"/>
    <cellStyle name="Euro 2 43" xfId="356" xr:uid="{00000000-0005-0000-0000-00004E010000}"/>
    <cellStyle name="Euro 2 44" xfId="357" xr:uid="{00000000-0005-0000-0000-00004F010000}"/>
    <cellStyle name="Euro 2 45" xfId="358" xr:uid="{00000000-0005-0000-0000-000050010000}"/>
    <cellStyle name="Euro 2 46" xfId="359" xr:uid="{00000000-0005-0000-0000-000051010000}"/>
    <cellStyle name="Euro 2 47" xfId="360" xr:uid="{00000000-0005-0000-0000-000052010000}"/>
    <cellStyle name="Euro 2 48" xfId="361" xr:uid="{00000000-0005-0000-0000-000053010000}"/>
    <cellStyle name="Euro 2 49" xfId="362" xr:uid="{00000000-0005-0000-0000-000054010000}"/>
    <cellStyle name="Euro 2 5" xfId="363" xr:uid="{00000000-0005-0000-0000-000055010000}"/>
    <cellStyle name="Euro 2 50" xfId="364" xr:uid="{00000000-0005-0000-0000-000056010000}"/>
    <cellStyle name="Euro 2 51" xfId="365" xr:uid="{00000000-0005-0000-0000-000057010000}"/>
    <cellStyle name="Euro 2 52" xfId="366" xr:uid="{00000000-0005-0000-0000-000058010000}"/>
    <cellStyle name="Euro 2 53" xfId="367" xr:uid="{00000000-0005-0000-0000-000059010000}"/>
    <cellStyle name="Euro 2 54" xfId="368" xr:uid="{00000000-0005-0000-0000-00005A010000}"/>
    <cellStyle name="Euro 2 55" xfId="369" xr:uid="{00000000-0005-0000-0000-00005B010000}"/>
    <cellStyle name="Euro 2 56" xfId="370" xr:uid="{00000000-0005-0000-0000-00005C010000}"/>
    <cellStyle name="Euro 2 57" xfId="371" xr:uid="{00000000-0005-0000-0000-00005D010000}"/>
    <cellStyle name="Euro 2 58" xfId="372" xr:uid="{00000000-0005-0000-0000-00005E010000}"/>
    <cellStyle name="Euro 2 59" xfId="373" xr:uid="{00000000-0005-0000-0000-00005F010000}"/>
    <cellStyle name="Euro 2 6" xfId="374" xr:uid="{00000000-0005-0000-0000-000060010000}"/>
    <cellStyle name="Euro 2 60" xfId="375" xr:uid="{00000000-0005-0000-0000-000061010000}"/>
    <cellStyle name="Euro 2 61" xfId="376" xr:uid="{00000000-0005-0000-0000-000062010000}"/>
    <cellStyle name="Euro 2 62" xfId="377" xr:uid="{00000000-0005-0000-0000-000063010000}"/>
    <cellStyle name="Euro 2 63" xfId="378" xr:uid="{00000000-0005-0000-0000-000064010000}"/>
    <cellStyle name="Euro 2 64" xfId="379" xr:uid="{00000000-0005-0000-0000-000065010000}"/>
    <cellStyle name="Euro 2 7" xfId="380" xr:uid="{00000000-0005-0000-0000-000066010000}"/>
    <cellStyle name="Euro 2 8" xfId="381" xr:uid="{00000000-0005-0000-0000-000067010000}"/>
    <cellStyle name="Euro 2 9" xfId="382" xr:uid="{00000000-0005-0000-0000-000068010000}"/>
    <cellStyle name="Euro 20" xfId="383" xr:uid="{00000000-0005-0000-0000-000069010000}"/>
    <cellStyle name="Euro 21" xfId="384" xr:uid="{00000000-0005-0000-0000-00006A010000}"/>
    <cellStyle name="Euro 22" xfId="385" xr:uid="{00000000-0005-0000-0000-00006B010000}"/>
    <cellStyle name="Euro 23" xfId="386" xr:uid="{00000000-0005-0000-0000-00006C010000}"/>
    <cellStyle name="Euro 24" xfId="387" xr:uid="{00000000-0005-0000-0000-00006D010000}"/>
    <cellStyle name="Euro 25" xfId="388" xr:uid="{00000000-0005-0000-0000-00006E010000}"/>
    <cellStyle name="Euro 26" xfId="389" xr:uid="{00000000-0005-0000-0000-00006F010000}"/>
    <cellStyle name="Euro 27" xfId="390" xr:uid="{00000000-0005-0000-0000-000070010000}"/>
    <cellStyle name="Euro 28" xfId="391" xr:uid="{00000000-0005-0000-0000-000071010000}"/>
    <cellStyle name="Euro 29" xfId="392" xr:uid="{00000000-0005-0000-0000-000072010000}"/>
    <cellStyle name="Euro 3" xfId="393" xr:uid="{00000000-0005-0000-0000-000073010000}"/>
    <cellStyle name="Euro 3 2" xfId="394" xr:uid="{00000000-0005-0000-0000-000074010000}"/>
    <cellStyle name="Euro 3 3" xfId="395" xr:uid="{00000000-0005-0000-0000-000075010000}"/>
    <cellStyle name="Euro 30" xfId="396" xr:uid="{00000000-0005-0000-0000-000076010000}"/>
    <cellStyle name="Euro 31" xfId="397" xr:uid="{00000000-0005-0000-0000-000077010000}"/>
    <cellStyle name="Euro 32" xfId="398" xr:uid="{00000000-0005-0000-0000-000078010000}"/>
    <cellStyle name="Euro 33" xfId="399" xr:uid="{00000000-0005-0000-0000-000079010000}"/>
    <cellStyle name="Euro 34" xfId="400" xr:uid="{00000000-0005-0000-0000-00007A010000}"/>
    <cellStyle name="Euro 35" xfId="401" xr:uid="{00000000-0005-0000-0000-00007B010000}"/>
    <cellStyle name="Euro 4" xfId="402" xr:uid="{00000000-0005-0000-0000-00007C010000}"/>
    <cellStyle name="Euro 5" xfId="403" xr:uid="{00000000-0005-0000-0000-00007D010000}"/>
    <cellStyle name="Euro 6" xfId="404" xr:uid="{00000000-0005-0000-0000-00007E010000}"/>
    <cellStyle name="Euro 7" xfId="405" xr:uid="{00000000-0005-0000-0000-00007F010000}"/>
    <cellStyle name="Euro 8" xfId="406" xr:uid="{00000000-0005-0000-0000-000080010000}"/>
    <cellStyle name="Euro 9" xfId="407" xr:uid="{00000000-0005-0000-0000-000081010000}"/>
    <cellStyle name="Explanatory Text" xfId="408" xr:uid="{00000000-0005-0000-0000-000082010000}"/>
    <cellStyle name="Heading 1" xfId="409" xr:uid="{00000000-0005-0000-0000-000083010000}"/>
    <cellStyle name="Heading 2" xfId="410" xr:uid="{00000000-0005-0000-0000-000084010000}"/>
    <cellStyle name="Heading 3" xfId="411" xr:uid="{00000000-0005-0000-0000-000085010000}"/>
    <cellStyle name="Hipervínculo 2" xfId="17" xr:uid="{00000000-0005-0000-0000-000086010000}"/>
    <cellStyle name="Incorrecto 2" xfId="412" xr:uid="{00000000-0005-0000-0000-000087010000}"/>
    <cellStyle name="Incorrecto 2 2" xfId="413" xr:uid="{00000000-0005-0000-0000-000088010000}"/>
    <cellStyle name="Incorrecto 3" xfId="414" xr:uid="{00000000-0005-0000-0000-000089010000}"/>
    <cellStyle name="Incorrecto 4" xfId="415" xr:uid="{00000000-0005-0000-0000-00008A010000}"/>
    <cellStyle name="Millares" xfId="3" builtinId="3"/>
    <cellStyle name="Millares [0] 2" xfId="416" xr:uid="{00000000-0005-0000-0000-00008C010000}"/>
    <cellStyle name="Millares [0] 2 2" xfId="1906" xr:uid="{8E4B9C6C-7E41-4A38-8BE1-5081A105AD07}"/>
    <cellStyle name="Millares 10" xfId="417" xr:uid="{00000000-0005-0000-0000-00008D010000}"/>
    <cellStyle name="Millares 10 2" xfId="418" xr:uid="{00000000-0005-0000-0000-00008E010000}"/>
    <cellStyle name="Millares 10 2 2" xfId="1907" xr:uid="{7BD7099F-A162-45E7-A54A-0D2F6A98595E}"/>
    <cellStyle name="Millares 10 3" xfId="419" xr:uid="{00000000-0005-0000-0000-00008F010000}"/>
    <cellStyle name="Millares 10 3 2" xfId="1908" xr:uid="{6E0F1DC7-F733-4CA9-959C-B99CC74CCF41}"/>
    <cellStyle name="Millares 11" xfId="420" xr:uid="{00000000-0005-0000-0000-000090010000}"/>
    <cellStyle name="Millares 11 2" xfId="421" xr:uid="{00000000-0005-0000-0000-000091010000}"/>
    <cellStyle name="Millares 11 2 2" xfId="1910" xr:uid="{4C94D308-2FDF-4E4E-9032-6688A5355EF8}"/>
    <cellStyle name="Millares 11 3" xfId="1909" xr:uid="{67A1F19D-9A95-43E8-B3F8-4B09AE4AA2DB}"/>
    <cellStyle name="Millares 12" xfId="422" xr:uid="{00000000-0005-0000-0000-000092010000}"/>
    <cellStyle name="Millares 12 2" xfId="423" xr:uid="{00000000-0005-0000-0000-000093010000}"/>
    <cellStyle name="Millares 12 2 2" xfId="1912" xr:uid="{1E2A3BB0-7340-4210-B093-50CAFAF4A5AF}"/>
    <cellStyle name="Millares 12 3" xfId="1911" xr:uid="{C4095504-E0ED-4A9C-B83B-0B4147B5D610}"/>
    <cellStyle name="Millares 13" xfId="424" xr:uid="{00000000-0005-0000-0000-000094010000}"/>
    <cellStyle name="Millares 13 2" xfId="425" xr:uid="{00000000-0005-0000-0000-000095010000}"/>
    <cellStyle name="Millares 13 2 2" xfId="1913" xr:uid="{EFCBA52C-5F8A-41B1-A38F-E86EF8688620}"/>
    <cellStyle name="Millares 13 3" xfId="426" xr:uid="{00000000-0005-0000-0000-000096010000}"/>
    <cellStyle name="Millares 13 3 2" xfId="1914" xr:uid="{38AD94B9-CC28-432C-93C1-5A6E7A8B6BF7}"/>
    <cellStyle name="Millares 14" xfId="427" xr:uid="{00000000-0005-0000-0000-000097010000}"/>
    <cellStyle name="Millares 14 2" xfId="428" xr:uid="{00000000-0005-0000-0000-000098010000}"/>
    <cellStyle name="Millares 14 2 2" xfId="1915" xr:uid="{B4D9C15E-627A-445B-952F-4BFFE851C405}"/>
    <cellStyle name="Millares 14 3" xfId="429" xr:uid="{00000000-0005-0000-0000-000099010000}"/>
    <cellStyle name="Millares 14 3 2" xfId="1916" xr:uid="{7F0AA82B-210A-4404-9C1A-2312D9C718E2}"/>
    <cellStyle name="Millares 15" xfId="430" xr:uid="{00000000-0005-0000-0000-00009A010000}"/>
    <cellStyle name="Millares 15 2" xfId="431" xr:uid="{00000000-0005-0000-0000-00009B010000}"/>
    <cellStyle name="Millares 15 2 2" xfId="1918" xr:uid="{6CF2185F-A265-417D-A817-987E688760EB}"/>
    <cellStyle name="Millares 15 3" xfId="1917" xr:uid="{619369A4-CCF1-457A-BD9E-2F3078C1E1F5}"/>
    <cellStyle name="Millares 16" xfId="432" xr:uid="{00000000-0005-0000-0000-00009C010000}"/>
    <cellStyle name="Millares 16 2" xfId="433" xr:uid="{00000000-0005-0000-0000-00009D010000}"/>
    <cellStyle name="Millares 16 2 2" xfId="1920" xr:uid="{2824F450-492A-49CB-B87D-2C75C5AF8CC6}"/>
    <cellStyle name="Millares 16 3" xfId="1919" xr:uid="{3D857463-FAD2-49FB-8FF8-261D0D8F293F}"/>
    <cellStyle name="Millares 17" xfId="434" xr:uid="{00000000-0005-0000-0000-00009E010000}"/>
    <cellStyle name="Millares 17 2" xfId="435" xr:uid="{00000000-0005-0000-0000-00009F010000}"/>
    <cellStyle name="Millares 17 2 2" xfId="1922" xr:uid="{9D4DE4DA-868B-49CC-B34E-AD5E32A2F263}"/>
    <cellStyle name="Millares 17 3" xfId="1921" xr:uid="{2095A8B8-2920-4C5A-B6E2-59CE864DC1DC}"/>
    <cellStyle name="Millares 18" xfId="436" xr:uid="{00000000-0005-0000-0000-0000A0010000}"/>
    <cellStyle name="Millares 18 2" xfId="437" xr:uid="{00000000-0005-0000-0000-0000A1010000}"/>
    <cellStyle name="Millares 18 2 2" xfId="1924" xr:uid="{C2F84832-E46A-480B-8129-CD6E7C1E7234}"/>
    <cellStyle name="Millares 18 3" xfId="1923" xr:uid="{280510E0-7B88-4810-B348-1F8CF75A52D0}"/>
    <cellStyle name="Millares 19" xfId="438" xr:uid="{00000000-0005-0000-0000-0000A2010000}"/>
    <cellStyle name="Millares 19 2" xfId="439" xr:uid="{00000000-0005-0000-0000-0000A3010000}"/>
    <cellStyle name="Millares 19 2 2" xfId="1926" xr:uid="{409E0EE9-165A-42BB-A088-C06DCDA04C71}"/>
    <cellStyle name="Millares 19 3" xfId="1925" xr:uid="{543DF22C-85F1-4E0A-A4CA-FE7C515428D1}"/>
    <cellStyle name="Millares 2" xfId="6" xr:uid="{00000000-0005-0000-0000-0000A4010000}"/>
    <cellStyle name="Millares 2 10" xfId="440" xr:uid="{00000000-0005-0000-0000-0000A5010000}"/>
    <cellStyle name="Millares 2 10 2" xfId="1927" xr:uid="{DA728F25-9EC3-4B97-91B1-6A37ACEED87C}"/>
    <cellStyle name="Millares 2 11" xfId="441" xr:uid="{00000000-0005-0000-0000-0000A6010000}"/>
    <cellStyle name="Millares 2 11 2" xfId="1928" xr:uid="{32D53758-11C7-4BF2-9A52-6F210DC169C4}"/>
    <cellStyle name="Millares 2 12" xfId="442" xr:uid="{00000000-0005-0000-0000-0000A7010000}"/>
    <cellStyle name="Millares 2 12 2" xfId="1929" xr:uid="{FB2134F5-88BE-45CC-94D0-1C1211DC3A97}"/>
    <cellStyle name="Millares 2 13" xfId="443" xr:uid="{00000000-0005-0000-0000-0000A8010000}"/>
    <cellStyle name="Millares 2 13 2" xfId="1930" xr:uid="{ED82055E-CC23-4FC3-A670-8634C4A6B9A2}"/>
    <cellStyle name="Millares 2 14" xfId="444" xr:uid="{00000000-0005-0000-0000-0000A9010000}"/>
    <cellStyle name="Millares 2 14 2" xfId="1931" xr:uid="{390AA0AC-9499-40D8-B610-6656C7BD2D49}"/>
    <cellStyle name="Millares 2 15" xfId="445" xr:uid="{00000000-0005-0000-0000-0000AA010000}"/>
    <cellStyle name="Millares 2 15 2" xfId="1932" xr:uid="{97660B52-4656-4C87-A66A-F778DEBBA6AD}"/>
    <cellStyle name="Millares 2 16" xfId="446" xr:uid="{00000000-0005-0000-0000-0000AB010000}"/>
    <cellStyle name="Millares 2 16 2" xfId="1933" xr:uid="{DF580B33-8DC3-498B-9E84-07FF0A3BC86B}"/>
    <cellStyle name="Millares 2 17" xfId="447" xr:uid="{00000000-0005-0000-0000-0000AC010000}"/>
    <cellStyle name="Millares 2 17 2" xfId="1934" xr:uid="{55E02B51-0317-44A9-8FAB-0CCF7B123A01}"/>
    <cellStyle name="Millares 2 18" xfId="448" xr:uid="{00000000-0005-0000-0000-0000AD010000}"/>
    <cellStyle name="Millares 2 18 2" xfId="1935" xr:uid="{CDE8FC4A-66E3-4E10-8ABA-7462D1C1487C}"/>
    <cellStyle name="Millares 2 19" xfId="449" xr:uid="{00000000-0005-0000-0000-0000AE010000}"/>
    <cellStyle name="Millares 2 19 2" xfId="1936" xr:uid="{A7DBBE17-752B-4A6F-9839-FC015BE20FD7}"/>
    <cellStyle name="Millares 2 2" xfId="15" xr:uid="{00000000-0005-0000-0000-0000AF010000}"/>
    <cellStyle name="Millares 2 2 2" xfId="450" xr:uid="{00000000-0005-0000-0000-0000B0010000}"/>
    <cellStyle name="Millares 2 2 2 2" xfId="1937" xr:uid="{EF8502A4-B8AC-4984-8F84-6B8122D3EA36}"/>
    <cellStyle name="Millares 2 2 3" xfId="451" xr:uid="{00000000-0005-0000-0000-0000B1010000}"/>
    <cellStyle name="Millares 2 2 3 2" xfId="1938" xr:uid="{59C11C6C-A9DE-450D-975C-A8F53E97935E}"/>
    <cellStyle name="Millares 2 2 4" xfId="1904" xr:uid="{934F3953-44D4-4E51-BCC2-F63DCA222A59}"/>
    <cellStyle name="Millares 2 20" xfId="452" xr:uid="{00000000-0005-0000-0000-0000B2010000}"/>
    <cellStyle name="Millares 2 20 2" xfId="1939" xr:uid="{18A7E511-94E7-476A-8D86-6188D9DF489C}"/>
    <cellStyle name="Millares 2 21" xfId="453" xr:uid="{00000000-0005-0000-0000-0000B3010000}"/>
    <cellStyle name="Millares 2 21 2" xfId="1940" xr:uid="{45E23EDC-FB83-45F5-8411-C50AAA322913}"/>
    <cellStyle name="Millares 2 22" xfId="454" xr:uid="{00000000-0005-0000-0000-0000B4010000}"/>
    <cellStyle name="Millares 2 22 2" xfId="1941" xr:uid="{AC441AEF-F87C-4C15-9393-FAF1B3F2819F}"/>
    <cellStyle name="Millares 2 23" xfId="455" xr:uid="{00000000-0005-0000-0000-0000B5010000}"/>
    <cellStyle name="Millares 2 23 2" xfId="1942" xr:uid="{803C7741-96C8-459F-A274-9DB9BE5F925E}"/>
    <cellStyle name="Millares 2 24" xfId="456" xr:uid="{00000000-0005-0000-0000-0000B6010000}"/>
    <cellStyle name="Millares 2 24 2" xfId="1943" xr:uid="{88CE84EA-1BE6-490F-9BFA-FB2D2D20409D}"/>
    <cellStyle name="Millares 2 25" xfId="457" xr:uid="{00000000-0005-0000-0000-0000B7010000}"/>
    <cellStyle name="Millares 2 25 2" xfId="1944" xr:uid="{AA47BABB-3EFF-4526-905F-C09906240B29}"/>
    <cellStyle name="Millares 2 26" xfId="458" xr:uid="{00000000-0005-0000-0000-0000B8010000}"/>
    <cellStyle name="Millares 2 26 2" xfId="1945" xr:uid="{55717FB8-DE98-4921-A3B3-2F7733D5AFB4}"/>
    <cellStyle name="Millares 2 27" xfId="459" xr:uid="{00000000-0005-0000-0000-0000B9010000}"/>
    <cellStyle name="Millares 2 27 2" xfId="1946" xr:uid="{5B56D061-95E8-4CC5-9728-D003DA9F31BE}"/>
    <cellStyle name="Millares 2 28" xfId="460" xr:uid="{00000000-0005-0000-0000-0000BA010000}"/>
    <cellStyle name="Millares 2 28 2" xfId="1947" xr:uid="{A479F95A-5396-4316-AFEE-AC025DEC8D2E}"/>
    <cellStyle name="Millares 2 29" xfId="461" xr:uid="{00000000-0005-0000-0000-0000BB010000}"/>
    <cellStyle name="Millares 2 29 2" xfId="1948" xr:uid="{71EA6F4A-3F7C-4841-BF08-78D8B1A9259B}"/>
    <cellStyle name="Millares 2 3" xfId="462" xr:uid="{00000000-0005-0000-0000-0000BC010000}"/>
    <cellStyle name="Millares 2 3 2" xfId="463" xr:uid="{00000000-0005-0000-0000-0000BD010000}"/>
    <cellStyle name="Millares 2 3 2 2" xfId="1950" xr:uid="{899F6267-4C44-479E-AFCD-4C0CCABB788A}"/>
    <cellStyle name="Millares 2 3 3" xfId="1949" xr:uid="{64ECB45B-6B41-44CB-A9FA-5F5357655B6F}"/>
    <cellStyle name="Millares 2 30" xfId="464" xr:uid="{00000000-0005-0000-0000-0000BE010000}"/>
    <cellStyle name="Millares 2 30 2" xfId="1951" xr:uid="{0197C4FD-59B4-4509-9A83-C022FA7875CB}"/>
    <cellStyle name="Millares 2 31" xfId="465" xr:uid="{00000000-0005-0000-0000-0000BF010000}"/>
    <cellStyle name="Millares 2 31 2" xfId="1952" xr:uid="{45B3191D-E002-445A-9D9F-A86F2D6B133C}"/>
    <cellStyle name="Millares 2 32" xfId="466" xr:uid="{00000000-0005-0000-0000-0000C0010000}"/>
    <cellStyle name="Millares 2 32 2" xfId="1953" xr:uid="{FBC20390-5ADF-49ED-8D85-20FEA0728912}"/>
    <cellStyle name="Millares 2 33" xfId="467" xr:uid="{00000000-0005-0000-0000-0000C1010000}"/>
    <cellStyle name="Millares 2 33 2" xfId="1954" xr:uid="{EA3577CF-6E8E-4518-B896-5CE05C65544A}"/>
    <cellStyle name="Millares 2 34" xfId="468" xr:uid="{00000000-0005-0000-0000-0000C2010000}"/>
    <cellStyle name="Millares 2 34 2" xfId="1955" xr:uid="{9146181A-A4E3-4956-A42D-DE46FD2C0199}"/>
    <cellStyle name="Millares 2 35" xfId="469" xr:uid="{00000000-0005-0000-0000-0000C3010000}"/>
    <cellStyle name="Millares 2 35 2" xfId="1956" xr:uid="{20B9F8C4-5EE8-4226-97E4-51AFE49C10BD}"/>
    <cellStyle name="Millares 2 36" xfId="470" xr:uid="{00000000-0005-0000-0000-0000C4010000}"/>
    <cellStyle name="Millares 2 36 2" xfId="1957" xr:uid="{D5214038-CE75-43A4-99B3-4254D152435C}"/>
    <cellStyle name="Millares 2 37" xfId="471" xr:uid="{00000000-0005-0000-0000-0000C5010000}"/>
    <cellStyle name="Millares 2 37 2" xfId="1958" xr:uid="{B21A59CB-E7C0-47E2-9AD9-DD2EB883AA11}"/>
    <cellStyle name="Millares 2 38" xfId="472" xr:uid="{00000000-0005-0000-0000-0000C6010000}"/>
    <cellStyle name="Millares 2 38 2" xfId="1959" xr:uid="{E2AF9F45-71B8-4524-9C56-37DF0C1C61E7}"/>
    <cellStyle name="Millares 2 39" xfId="473" xr:uid="{00000000-0005-0000-0000-0000C7010000}"/>
    <cellStyle name="Millares 2 39 2" xfId="1960" xr:uid="{CA2FA80E-725D-46A8-A606-44CDD87089D2}"/>
    <cellStyle name="Millares 2 4" xfId="474" xr:uid="{00000000-0005-0000-0000-0000C8010000}"/>
    <cellStyle name="Millares 2 4 2" xfId="1961" xr:uid="{4B44D364-7822-4CD7-9355-01DD1A561D0F}"/>
    <cellStyle name="Millares 2 40" xfId="475" xr:uid="{00000000-0005-0000-0000-0000C9010000}"/>
    <cellStyle name="Millares 2 40 2" xfId="1962" xr:uid="{0D54088F-08CF-4368-8B02-02468B03ED4C}"/>
    <cellStyle name="Millares 2 41" xfId="476" xr:uid="{00000000-0005-0000-0000-0000CA010000}"/>
    <cellStyle name="Millares 2 41 2" xfId="1963" xr:uid="{37F1D510-D4DB-4BFE-9AA3-4479801D5CC1}"/>
    <cellStyle name="Millares 2 42" xfId="477" xr:uid="{00000000-0005-0000-0000-0000CB010000}"/>
    <cellStyle name="Millares 2 42 2" xfId="1964" xr:uid="{FFE9B2FA-520F-40B3-8207-7668A4705B39}"/>
    <cellStyle name="Millares 2 43" xfId="478" xr:uid="{00000000-0005-0000-0000-0000CC010000}"/>
    <cellStyle name="Millares 2 43 2" xfId="1965" xr:uid="{FFA9FB43-94DF-4075-B39B-6661291AD764}"/>
    <cellStyle name="Millares 2 44" xfId="479" xr:uid="{00000000-0005-0000-0000-0000CD010000}"/>
    <cellStyle name="Millares 2 45" xfId="480" xr:uid="{00000000-0005-0000-0000-0000CE010000}"/>
    <cellStyle name="Millares 2 46" xfId="481" xr:uid="{00000000-0005-0000-0000-0000CF010000}"/>
    <cellStyle name="Millares 2 47" xfId="482" xr:uid="{00000000-0005-0000-0000-0000D0010000}"/>
    <cellStyle name="Millares 2 48" xfId="483" xr:uid="{00000000-0005-0000-0000-0000D1010000}"/>
    <cellStyle name="Millares 2 49" xfId="484" xr:uid="{00000000-0005-0000-0000-0000D2010000}"/>
    <cellStyle name="Millares 2 5" xfId="485" xr:uid="{00000000-0005-0000-0000-0000D3010000}"/>
    <cellStyle name="Millares 2 5 2" xfId="1966" xr:uid="{1AE6B9D9-FA00-4C82-BD7B-380A8178C09E}"/>
    <cellStyle name="Millares 2 50" xfId="486" xr:uid="{00000000-0005-0000-0000-0000D4010000}"/>
    <cellStyle name="Millares 2 51" xfId="487" xr:uid="{00000000-0005-0000-0000-0000D5010000}"/>
    <cellStyle name="Millares 2 52" xfId="488" xr:uid="{00000000-0005-0000-0000-0000D6010000}"/>
    <cellStyle name="Millares 2 53" xfId="489" xr:uid="{00000000-0005-0000-0000-0000D7010000}"/>
    <cellStyle name="Millares 2 54" xfId="490" xr:uid="{00000000-0005-0000-0000-0000D8010000}"/>
    <cellStyle name="Millares 2 55" xfId="491" xr:uid="{00000000-0005-0000-0000-0000D9010000}"/>
    <cellStyle name="Millares 2 56" xfId="492" xr:uid="{00000000-0005-0000-0000-0000DA010000}"/>
    <cellStyle name="Millares 2 57" xfId="493" xr:uid="{00000000-0005-0000-0000-0000DB010000}"/>
    <cellStyle name="Millares 2 58" xfId="494" xr:uid="{00000000-0005-0000-0000-0000DC010000}"/>
    <cellStyle name="Millares 2 59" xfId="495" xr:uid="{00000000-0005-0000-0000-0000DD010000}"/>
    <cellStyle name="Millares 2 6" xfId="496" xr:uid="{00000000-0005-0000-0000-0000DE010000}"/>
    <cellStyle name="Millares 2 6 2" xfId="1967" xr:uid="{4361B2EE-2FFE-4ECE-B7DB-DCBBFC3A5384}"/>
    <cellStyle name="Millares 2 60" xfId="497" xr:uid="{00000000-0005-0000-0000-0000DF010000}"/>
    <cellStyle name="Millares 2 61" xfId="498" xr:uid="{00000000-0005-0000-0000-0000E0010000}"/>
    <cellStyle name="Millares 2 62" xfId="499" xr:uid="{00000000-0005-0000-0000-0000E1010000}"/>
    <cellStyle name="Millares 2 63" xfId="500" xr:uid="{00000000-0005-0000-0000-0000E2010000}"/>
    <cellStyle name="Millares 2 64" xfId="501" xr:uid="{00000000-0005-0000-0000-0000E3010000}"/>
    <cellStyle name="Millares 2 65" xfId="502" xr:uid="{00000000-0005-0000-0000-0000E4010000}"/>
    <cellStyle name="Millares 2 66" xfId="503" xr:uid="{00000000-0005-0000-0000-0000E5010000}"/>
    <cellStyle name="Millares 2 67" xfId="504" xr:uid="{00000000-0005-0000-0000-0000E6010000}"/>
    <cellStyle name="Millares 2 68" xfId="505" xr:uid="{00000000-0005-0000-0000-0000E7010000}"/>
    <cellStyle name="Millares 2 69" xfId="506" xr:uid="{00000000-0005-0000-0000-0000E8010000}"/>
    <cellStyle name="Millares 2 7" xfId="507" xr:uid="{00000000-0005-0000-0000-0000E9010000}"/>
    <cellStyle name="Millares 2 7 2" xfId="1968" xr:uid="{ADC74A31-A720-4810-84F4-D96723D4205E}"/>
    <cellStyle name="Millares 2 70" xfId="508" xr:uid="{00000000-0005-0000-0000-0000EA010000}"/>
    <cellStyle name="Millares 2 71" xfId="509" xr:uid="{00000000-0005-0000-0000-0000EB010000}"/>
    <cellStyle name="Millares 2 72" xfId="510" xr:uid="{00000000-0005-0000-0000-0000EC010000}"/>
    <cellStyle name="Millares 2 73" xfId="511" xr:uid="{00000000-0005-0000-0000-0000ED010000}"/>
    <cellStyle name="Millares 2 74" xfId="512" xr:uid="{00000000-0005-0000-0000-0000EE010000}"/>
    <cellStyle name="Millares 2 75" xfId="513" xr:uid="{00000000-0005-0000-0000-0000EF010000}"/>
    <cellStyle name="Millares 2 76" xfId="514" xr:uid="{00000000-0005-0000-0000-0000F0010000}"/>
    <cellStyle name="Millares 2 8" xfId="515" xr:uid="{00000000-0005-0000-0000-0000F1010000}"/>
    <cellStyle name="Millares 2 8 2" xfId="1969" xr:uid="{479FB02E-6C1A-4716-85EE-19CAB68CD5B5}"/>
    <cellStyle name="Millares 2 9" xfId="516" xr:uid="{00000000-0005-0000-0000-0000F2010000}"/>
    <cellStyle name="Millares 2 9 2" xfId="1970" xr:uid="{641BF5EA-3268-4830-A822-911F60E22CA0}"/>
    <cellStyle name="Millares 20" xfId="517" xr:uid="{00000000-0005-0000-0000-0000F3010000}"/>
    <cellStyle name="Millares 20 2" xfId="518" xr:uid="{00000000-0005-0000-0000-0000F4010000}"/>
    <cellStyle name="Millares 20 2 2" xfId="1972" xr:uid="{D788587A-2AE6-4004-8B9D-19A83DDBDC1F}"/>
    <cellStyle name="Millares 20 3" xfId="1971" xr:uid="{8160D1C0-24AA-4CB9-AC2A-6675D3659243}"/>
    <cellStyle name="Millares 21" xfId="519" xr:uid="{00000000-0005-0000-0000-0000F5010000}"/>
    <cellStyle name="Millares 21 2" xfId="520" xr:uid="{00000000-0005-0000-0000-0000F6010000}"/>
    <cellStyle name="Millares 21 2 2" xfId="1974" xr:uid="{BE4BC634-7763-4DA5-AA7E-F19F467E79B3}"/>
    <cellStyle name="Millares 21 3" xfId="1973" xr:uid="{BEEE5FBD-00EA-4536-B3DB-537C24A1A8DD}"/>
    <cellStyle name="Millares 22" xfId="521" xr:uid="{00000000-0005-0000-0000-0000F7010000}"/>
    <cellStyle name="Millares 22 2" xfId="522" xr:uid="{00000000-0005-0000-0000-0000F8010000}"/>
    <cellStyle name="Millares 22 2 2" xfId="1976" xr:uid="{13CCD735-B984-43DA-A5DA-B1B1C964DA28}"/>
    <cellStyle name="Millares 22 3" xfId="1975" xr:uid="{9142C9FC-21DA-4EF6-91E9-F23C91CBB862}"/>
    <cellStyle name="Millares 23" xfId="523" xr:uid="{00000000-0005-0000-0000-0000F9010000}"/>
    <cellStyle name="Millares 23 2" xfId="1977" xr:uid="{313F4954-2289-472C-9652-3FED808CBD6B}"/>
    <cellStyle name="Millares 24" xfId="524" xr:uid="{00000000-0005-0000-0000-0000FA010000}"/>
    <cellStyle name="Millares 24 2" xfId="1978" xr:uid="{7552908F-437E-4285-B279-4F68BD311B4D}"/>
    <cellStyle name="Millares 25" xfId="525" xr:uid="{00000000-0005-0000-0000-0000FB010000}"/>
    <cellStyle name="Millares 25 2" xfId="1979" xr:uid="{D9B41864-F8ED-461A-BA36-0378A54056DC}"/>
    <cellStyle name="Millares 26" xfId="526" xr:uid="{00000000-0005-0000-0000-0000FC010000}"/>
    <cellStyle name="Millares 26 2" xfId="1980" xr:uid="{1DF50747-43CF-4419-924F-2FB2160F1F57}"/>
    <cellStyle name="Millares 27" xfId="527" xr:uid="{00000000-0005-0000-0000-0000FD010000}"/>
    <cellStyle name="Millares 27 2" xfId="1981" xr:uid="{443C51DB-F5B3-4704-87FC-C80A9BD3D391}"/>
    <cellStyle name="Millares 28" xfId="528" xr:uid="{00000000-0005-0000-0000-0000FE010000}"/>
    <cellStyle name="Millares 28 2" xfId="1982" xr:uid="{FAA06C19-D13C-42D3-B550-AB96D1E07044}"/>
    <cellStyle name="Millares 29" xfId="529" xr:uid="{00000000-0005-0000-0000-0000FF010000}"/>
    <cellStyle name="Millares 29 2" xfId="1983" xr:uid="{8A33819A-4416-4D1E-A94C-ADC8DBA62F1D}"/>
    <cellStyle name="Millares 3" xfId="8" xr:uid="{00000000-0005-0000-0000-000000020000}"/>
    <cellStyle name="Millares 3 10" xfId="530" xr:uid="{00000000-0005-0000-0000-000001020000}"/>
    <cellStyle name="Millares 3 10 2" xfId="1984" xr:uid="{E01C7A1B-3FA0-4B63-BFA3-D55467AFF569}"/>
    <cellStyle name="Millares 3 11" xfId="531" xr:uid="{00000000-0005-0000-0000-000002020000}"/>
    <cellStyle name="Millares 3 11 2" xfId="1985" xr:uid="{5480097E-C7B0-4030-8E7F-EAA592F82D15}"/>
    <cellStyle name="Millares 3 12" xfId="532" xr:uid="{00000000-0005-0000-0000-000003020000}"/>
    <cellStyle name="Millares 3 12 2" xfId="1986" xr:uid="{E5C32852-E5CD-43DE-A42A-15AF24C55977}"/>
    <cellStyle name="Millares 3 13" xfId="533" xr:uid="{00000000-0005-0000-0000-000004020000}"/>
    <cellStyle name="Millares 3 13 2" xfId="1987" xr:uid="{4A366A3C-60D5-4BD5-AFCB-EA945839A20C}"/>
    <cellStyle name="Millares 3 14" xfId="534" xr:uid="{00000000-0005-0000-0000-000005020000}"/>
    <cellStyle name="Millares 3 14 2" xfId="1988" xr:uid="{5B0A9827-99BE-4A80-98BD-02836675E1AF}"/>
    <cellStyle name="Millares 3 15" xfId="535" xr:uid="{00000000-0005-0000-0000-000006020000}"/>
    <cellStyle name="Millares 3 15 2" xfId="1989" xr:uid="{09519533-8E46-4F8E-8A0A-6EBDC5BF87F5}"/>
    <cellStyle name="Millares 3 16" xfId="536" xr:uid="{00000000-0005-0000-0000-000007020000}"/>
    <cellStyle name="Millares 3 16 2" xfId="1990" xr:uid="{AF24FDCC-5FEA-40DE-A438-D1B8E8226F98}"/>
    <cellStyle name="Millares 3 17" xfId="537" xr:uid="{00000000-0005-0000-0000-000008020000}"/>
    <cellStyle name="Millares 3 17 2" xfId="1991" xr:uid="{68618619-39D4-48C4-A417-A6E9D86A4364}"/>
    <cellStyle name="Millares 3 18" xfId="538" xr:uid="{00000000-0005-0000-0000-000009020000}"/>
    <cellStyle name="Millares 3 18 2" xfId="1992" xr:uid="{E53A233D-EF30-4E2F-B7F8-32EF71311CEF}"/>
    <cellStyle name="Millares 3 19" xfId="539" xr:uid="{00000000-0005-0000-0000-00000A020000}"/>
    <cellStyle name="Millares 3 19 2" xfId="1993" xr:uid="{A90BE81C-3EA8-4EB9-B294-815D825DC3F8}"/>
    <cellStyle name="Millares 3 2" xfId="11" xr:uid="{00000000-0005-0000-0000-00000B020000}"/>
    <cellStyle name="Millares 3 2 2" xfId="540" xr:uid="{00000000-0005-0000-0000-00000C020000}"/>
    <cellStyle name="Millares 3 2 2 2" xfId="1994" xr:uid="{B67ABA08-0059-422D-988E-496E14C59518}"/>
    <cellStyle name="Millares 3 2 3" xfId="1902" xr:uid="{1A48C7C6-A1A9-4721-809B-D746BF478624}"/>
    <cellStyle name="Millares 3 20" xfId="541" xr:uid="{00000000-0005-0000-0000-00000D020000}"/>
    <cellStyle name="Millares 3 20 2" xfId="1995" xr:uid="{FE0A780C-DE10-4CAC-AD18-D10F76E1D630}"/>
    <cellStyle name="Millares 3 21" xfId="542" xr:uid="{00000000-0005-0000-0000-00000E020000}"/>
    <cellStyle name="Millares 3 21 2" xfId="1996" xr:uid="{4E360745-98AD-4C08-B91C-2B1109D0D243}"/>
    <cellStyle name="Millares 3 22" xfId="543" xr:uid="{00000000-0005-0000-0000-00000F020000}"/>
    <cellStyle name="Millares 3 22 2" xfId="1997" xr:uid="{2091578A-65F0-4260-898F-7258B413BFA5}"/>
    <cellStyle name="Millares 3 23" xfId="544" xr:uid="{00000000-0005-0000-0000-000010020000}"/>
    <cellStyle name="Millares 3 23 2" xfId="1998" xr:uid="{C0832806-8FC8-433A-9D3B-2AE6E75C112E}"/>
    <cellStyle name="Millares 3 24" xfId="545" xr:uid="{00000000-0005-0000-0000-000011020000}"/>
    <cellStyle name="Millares 3 24 2" xfId="1999" xr:uid="{E0E32CD2-747F-4685-AC79-64D7956AB06A}"/>
    <cellStyle name="Millares 3 25" xfId="546" xr:uid="{00000000-0005-0000-0000-000012020000}"/>
    <cellStyle name="Millares 3 25 2" xfId="2000" xr:uid="{8145A486-58D5-4E49-9FE9-E7B237C85E38}"/>
    <cellStyle name="Millares 3 26" xfId="547" xr:uid="{00000000-0005-0000-0000-000013020000}"/>
    <cellStyle name="Millares 3 26 2" xfId="2001" xr:uid="{25CED006-8CC9-4B2A-8AAD-734CC1306BF5}"/>
    <cellStyle name="Millares 3 27" xfId="548" xr:uid="{00000000-0005-0000-0000-000014020000}"/>
    <cellStyle name="Millares 3 27 2" xfId="2002" xr:uid="{643CE749-D480-4E9E-B96F-7381538E0C4C}"/>
    <cellStyle name="Millares 3 28" xfId="549" xr:uid="{00000000-0005-0000-0000-000015020000}"/>
    <cellStyle name="Millares 3 28 2" xfId="2003" xr:uid="{CBC9830F-6A70-4F61-A093-73F1CBC73378}"/>
    <cellStyle name="Millares 3 29" xfId="550" xr:uid="{00000000-0005-0000-0000-000016020000}"/>
    <cellStyle name="Millares 3 29 2" xfId="2004" xr:uid="{85208A8F-7B31-404B-AE66-040BC6085C01}"/>
    <cellStyle name="Millares 3 3" xfId="551" xr:uid="{00000000-0005-0000-0000-000017020000}"/>
    <cellStyle name="Millares 3 3 2" xfId="2005" xr:uid="{43774583-7BB6-4215-AAB4-858E36D1DC78}"/>
    <cellStyle name="Millares 3 30" xfId="552" xr:uid="{00000000-0005-0000-0000-000018020000}"/>
    <cellStyle name="Millares 3 30 2" xfId="2006" xr:uid="{447E66FD-8CC6-4694-A08B-DB97A078DA29}"/>
    <cellStyle name="Millares 3 31" xfId="553" xr:uid="{00000000-0005-0000-0000-000019020000}"/>
    <cellStyle name="Millares 3 31 2" xfId="2007" xr:uid="{92A715AF-F259-4EC5-AB13-63582CC247DA}"/>
    <cellStyle name="Millares 3 32" xfId="554" xr:uid="{00000000-0005-0000-0000-00001A020000}"/>
    <cellStyle name="Millares 3 32 2" xfId="2008" xr:uid="{A425F65A-D0C0-4CFA-957E-5255D4268342}"/>
    <cellStyle name="Millares 3 33" xfId="555" xr:uid="{00000000-0005-0000-0000-00001B020000}"/>
    <cellStyle name="Millares 3 33 2" xfId="556" xr:uid="{00000000-0005-0000-0000-00001C020000}"/>
    <cellStyle name="Millares 3 33 2 2" xfId="2009" xr:uid="{98FDC083-2309-458A-8A93-71FC0B106ED5}"/>
    <cellStyle name="Millares 3 34" xfId="557" xr:uid="{00000000-0005-0000-0000-00001D020000}"/>
    <cellStyle name="Millares 3 35" xfId="558" xr:uid="{00000000-0005-0000-0000-00001E020000}"/>
    <cellStyle name="Millares 3 36" xfId="559" xr:uid="{00000000-0005-0000-0000-00001F020000}"/>
    <cellStyle name="Millares 3 37" xfId="560" xr:uid="{00000000-0005-0000-0000-000020020000}"/>
    <cellStyle name="Millares 3 38" xfId="561" xr:uid="{00000000-0005-0000-0000-000021020000}"/>
    <cellStyle name="Millares 3 39" xfId="562" xr:uid="{00000000-0005-0000-0000-000022020000}"/>
    <cellStyle name="Millares 3 4" xfId="563" xr:uid="{00000000-0005-0000-0000-000023020000}"/>
    <cellStyle name="Millares 3 4 2" xfId="2010" xr:uid="{BB6A6A59-E943-48D6-91C4-26B3D85A3EF5}"/>
    <cellStyle name="Millares 3 40" xfId="564" xr:uid="{00000000-0005-0000-0000-000024020000}"/>
    <cellStyle name="Millares 3 41" xfId="565" xr:uid="{00000000-0005-0000-0000-000025020000}"/>
    <cellStyle name="Millares 3 42" xfId="566" xr:uid="{00000000-0005-0000-0000-000026020000}"/>
    <cellStyle name="Millares 3 43" xfId="567" xr:uid="{00000000-0005-0000-0000-000027020000}"/>
    <cellStyle name="Millares 3 44" xfId="568" xr:uid="{00000000-0005-0000-0000-000028020000}"/>
    <cellStyle name="Millares 3 45" xfId="569" xr:uid="{00000000-0005-0000-0000-000029020000}"/>
    <cellStyle name="Millares 3 46" xfId="570" xr:uid="{00000000-0005-0000-0000-00002A020000}"/>
    <cellStyle name="Millares 3 47" xfId="571" xr:uid="{00000000-0005-0000-0000-00002B020000}"/>
    <cellStyle name="Millares 3 48" xfId="572" xr:uid="{00000000-0005-0000-0000-00002C020000}"/>
    <cellStyle name="Millares 3 49" xfId="573" xr:uid="{00000000-0005-0000-0000-00002D020000}"/>
    <cellStyle name="Millares 3 5" xfId="574" xr:uid="{00000000-0005-0000-0000-00002E020000}"/>
    <cellStyle name="Millares 3 5 2" xfId="2011" xr:uid="{075739BB-F7F7-47BB-BD7E-FA1D09EA46DD}"/>
    <cellStyle name="Millares 3 50" xfId="575" xr:uid="{00000000-0005-0000-0000-00002F020000}"/>
    <cellStyle name="Millares 3 51" xfId="576" xr:uid="{00000000-0005-0000-0000-000030020000}"/>
    <cellStyle name="Millares 3 52" xfId="577" xr:uid="{00000000-0005-0000-0000-000031020000}"/>
    <cellStyle name="Millares 3 53" xfId="578" xr:uid="{00000000-0005-0000-0000-000032020000}"/>
    <cellStyle name="Millares 3 54" xfId="579" xr:uid="{00000000-0005-0000-0000-000033020000}"/>
    <cellStyle name="Millares 3 55" xfId="580" xr:uid="{00000000-0005-0000-0000-000034020000}"/>
    <cellStyle name="Millares 3 56" xfId="581" xr:uid="{00000000-0005-0000-0000-000035020000}"/>
    <cellStyle name="Millares 3 57" xfId="582" xr:uid="{00000000-0005-0000-0000-000036020000}"/>
    <cellStyle name="Millares 3 58" xfId="583" xr:uid="{00000000-0005-0000-0000-000037020000}"/>
    <cellStyle name="Millares 3 59" xfId="584" xr:uid="{00000000-0005-0000-0000-000038020000}"/>
    <cellStyle name="Millares 3 6" xfId="585" xr:uid="{00000000-0005-0000-0000-000039020000}"/>
    <cellStyle name="Millares 3 6 2" xfId="2012" xr:uid="{35F46B19-13CB-4D0F-A113-1EAA250E396E}"/>
    <cellStyle name="Millares 3 60" xfId="586" xr:uid="{00000000-0005-0000-0000-00003A020000}"/>
    <cellStyle name="Millares 3 61" xfId="587" xr:uid="{00000000-0005-0000-0000-00003B020000}"/>
    <cellStyle name="Millares 3 62" xfId="588" xr:uid="{00000000-0005-0000-0000-00003C020000}"/>
    <cellStyle name="Millares 3 63" xfId="589" xr:uid="{00000000-0005-0000-0000-00003D020000}"/>
    <cellStyle name="Millares 3 64" xfId="590" xr:uid="{00000000-0005-0000-0000-00003E020000}"/>
    <cellStyle name="Millares 3 65" xfId="591" xr:uid="{00000000-0005-0000-0000-00003F020000}"/>
    <cellStyle name="Millares 3 66" xfId="592" xr:uid="{00000000-0005-0000-0000-000040020000}"/>
    <cellStyle name="Millares 3 67" xfId="1901" xr:uid="{DEFDEBC8-AB4E-4B9E-B7B7-6B1BCB0566EA}"/>
    <cellStyle name="Millares 3 7" xfId="593" xr:uid="{00000000-0005-0000-0000-000041020000}"/>
    <cellStyle name="Millares 3 7 2" xfId="2013" xr:uid="{1BF54016-2C5A-4200-B1EE-5C1D889724BF}"/>
    <cellStyle name="Millares 3 8" xfId="594" xr:uid="{00000000-0005-0000-0000-000042020000}"/>
    <cellStyle name="Millares 3 8 2" xfId="2014" xr:uid="{49F929C8-C693-4A58-A306-067634914342}"/>
    <cellStyle name="Millares 3 9" xfId="595" xr:uid="{00000000-0005-0000-0000-000043020000}"/>
    <cellStyle name="Millares 3 9 2" xfId="2015" xr:uid="{A3A79E20-C694-46A6-BA37-0D18C71406C6}"/>
    <cellStyle name="Millares 30" xfId="596" xr:uid="{00000000-0005-0000-0000-000044020000}"/>
    <cellStyle name="Millares 30 2" xfId="2016" xr:uid="{11C7330A-B983-400C-B488-F40212898AE9}"/>
    <cellStyle name="Millares 31" xfId="597" xr:uid="{00000000-0005-0000-0000-000045020000}"/>
    <cellStyle name="Millares 31 2" xfId="2017" xr:uid="{77BC98B0-D940-4015-8222-8BC4C7AC209C}"/>
    <cellStyle name="Millares 32" xfId="598" xr:uid="{00000000-0005-0000-0000-000046020000}"/>
    <cellStyle name="Millares 32 2" xfId="2018" xr:uid="{733C3F86-096A-4037-8BF6-DA8D5493F938}"/>
    <cellStyle name="Millares 33" xfId="599" xr:uid="{00000000-0005-0000-0000-000047020000}"/>
    <cellStyle name="Millares 33 2" xfId="2019" xr:uid="{0255968B-3091-4E57-8630-B1EFB2FE6D44}"/>
    <cellStyle name="Millares 34" xfId="600" xr:uid="{00000000-0005-0000-0000-000048020000}"/>
    <cellStyle name="Millares 34 2" xfId="2020" xr:uid="{DF8ECF58-7BA9-4A25-B2DD-5DAF3A5E81C9}"/>
    <cellStyle name="Millares 35" xfId="601" xr:uid="{00000000-0005-0000-0000-000049020000}"/>
    <cellStyle name="Millares 36" xfId="602" xr:uid="{00000000-0005-0000-0000-00004A020000}"/>
    <cellStyle name="Millares 37" xfId="603" xr:uid="{00000000-0005-0000-0000-00004B020000}"/>
    <cellStyle name="Millares 37 2" xfId="604" xr:uid="{00000000-0005-0000-0000-00004C020000}"/>
    <cellStyle name="Millares 37 2 2" xfId="2022" xr:uid="{4421805B-1C09-4620-8420-987FB5BA22B3}"/>
    <cellStyle name="Millares 37 3" xfId="2021" xr:uid="{7D5E1826-EE31-4F48-BB53-3C1181191E4C}"/>
    <cellStyle name="Millares 38" xfId="605" xr:uid="{00000000-0005-0000-0000-00004D020000}"/>
    <cellStyle name="Millares 38 2" xfId="2023" xr:uid="{A8F08919-2A5B-4769-8A5E-B76330CE2A4F}"/>
    <cellStyle name="Millares 39" xfId="606" xr:uid="{00000000-0005-0000-0000-00004E020000}"/>
    <cellStyle name="Millares 4" xfId="2" xr:uid="{00000000-0005-0000-0000-00004F020000}"/>
    <cellStyle name="Millares 4 2" xfId="607" xr:uid="{00000000-0005-0000-0000-000050020000}"/>
    <cellStyle name="Millares 4 3" xfId="608" xr:uid="{00000000-0005-0000-0000-000051020000}"/>
    <cellStyle name="Millares 4 3 2" xfId="609" xr:uid="{00000000-0005-0000-0000-000052020000}"/>
    <cellStyle name="Millares 4 3 2 2" xfId="2025" xr:uid="{86BBF781-9B29-4927-AECD-800B8108E279}"/>
    <cellStyle name="Millares 4 3 3" xfId="2024" xr:uid="{05B9C115-4A6F-4558-B38C-FB410A9EDDAA}"/>
    <cellStyle name="Millares 4 4" xfId="610" xr:uid="{00000000-0005-0000-0000-000053020000}"/>
    <cellStyle name="Millares 4 4 2" xfId="2026" xr:uid="{876DC72B-51BE-4FF3-BCAC-877E908B2571}"/>
    <cellStyle name="Millares 4 5" xfId="1899" xr:uid="{40AC958B-EE4B-4DF7-A688-8CFEFC6CE2AA}"/>
    <cellStyle name="Millares 40" xfId="611" xr:uid="{00000000-0005-0000-0000-000054020000}"/>
    <cellStyle name="Millares 41" xfId="612" xr:uid="{00000000-0005-0000-0000-000055020000}"/>
    <cellStyle name="Millares 41 10" xfId="613" xr:uid="{00000000-0005-0000-0000-000056020000}"/>
    <cellStyle name="Millares 41 11" xfId="614" xr:uid="{00000000-0005-0000-0000-000057020000}"/>
    <cellStyle name="Millares 41 12" xfId="615" xr:uid="{00000000-0005-0000-0000-000058020000}"/>
    <cellStyle name="Millares 41 13" xfId="616" xr:uid="{00000000-0005-0000-0000-000059020000}"/>
    <cellStyle name="Millares 41 14" xfId="617" xr:uid="{00000000-0005-0000-0000-00005A020000}"/>
    <cellStyle name="Millares 41 15" xfId="618" xr:uid="{00000000-0005-0000-0000-00005B020000}"/>
    <cellStyle name="Millares 41 16" xfId="619" xr:uid="{00000000-0005-0000-0000-00005C020000}"/>
    <cellStyle name="Millares 41 17" xfId="620" xr:uid="{00000000-0005-0000-0000-00005D020000}"/>
    <cellStyle name="Millares 41 18" xfId="621" xr:uid="{00000000-0005-0000-0000-00005E020000}"/>
    <cellStyle name="Millares 41 19" xfId="622" xr:uid="{00000000-0005-0000-0000-00005F020000}"/>
    <cellStyle name="Millares 41 2" xfId="623" xr:uid="{00000000-0005-0000-0000-000060020000}"/>
    <cellStyle name="Millares 41 2 2" xfId="624" xr:uid="{00000000-0005-0000-0000-000061020000}"/>
    <cellStyle name="Millares 41 20" xfId="625" xr:uid="{00000000-0005-0000-0000-000062020000}"/>
    <cellStyle name="Millares 41 21" xfId="626" xr:uid="{00000000-0005-0000-0000-000063020000}"/>
    <cellStyle name="Millares 41 22" xfId="627" xr:uid="{00000000-0005-0000-0000-000064020000}"/>
    <cellStyle name="Millares 41 23" xfId="628" xr:uid="{00000000-0005-0000-0000-000065020000}"/>
    <cellStyle name="Millares 41 24" xfId="629" xr:uid="{00000000-0005-0000-0000-000066020000}"/>
    <cellStyle name="Millares 41 25" xfId="630" xr:uid="{00000000-0005-0000-0000-000067020000}"/>
    <cellStyle name="Millares 41 26" xfId="631" xr:uid="{00000000-0005-0000-0000-000068020000}"/>
    <cellStyle name="Millares 41 27" xfId="632" xr:uid="{00000000-0005-0000-0000-000069020000}"/>
    <cellStyle name="Millares 41 28" xfId="633" xr:uid="{00000000-0005-0000-0000-00006A020000}"/>
    <cellStyle name="Millares 41 29" xfId="634" xr:uid="{00000000-0005-0000-0000-00006B020000}"/>
    <cellStyle name="Millares 41 3" xfId="635" xr:uid="{00000000-0005-0000-0000-00006C020000}"/>
    <cellStyle name="Millares 41 30" xfId="636" xr:uid="{00000000-0005-0000-0000-00006D020000}"/>
    <cellStyle name="Millares 41 31" xfId="637" xr:uid="{00000000-0005-0000-0000-00006E020000}"/>
    <cellStyle name="Millares 41 32" xfId="638" xr:uid="{00000000-0005-0000-0000-00006F020000}"/>
    <cellStyle name="Millares 41 4" xfId="639" xr:uid="{00000000-0005-0000-0000-000070020000}"/>
    <cellStyle name="Millares 41 5" xfId="640" xr:uid="{00000000-0005-0000-0000-000071020000}"/>
    <cellStyle name="Millares 41 6" xfId="641" xr:uid="{00000000-0005-0000-0000-000072020000}"/>
    <cellStyle name="Millares 41 7" xfId="642" xr:uid="{00000000-0005-0000-0000-000073020000}"/>
    <cellStyle name="Millares 41 8" xfId="643" xr:uid="{00000000-0005-0000-0000-000074020000}"/>
    <cellStyle name="Millares 41 9" xfId="644" xr:uid="{00000000-0005-0000-0000-000075020000}"/>
    <cellStyle name="Millares 42" xfId="1900" xr:uid="{82B271B9-26C3-4707-90C2-176A394B89DF}"/>
    <cellStyle name="Millares 5" xfId="18" xr:uid="{00000000-0005-0000-0000-000076020000}"/>
    <cellStyle name="Millares 5 2" xfId="645" xr:uid="{00000000-0005-0000-0000-000077020000}"/>
    <cellStyle name="Millares 5 3" xfId="646" xr:uid="{00000000-0005-0000-0000-000078020000}"/>
    <cellStyle name="Millares 5 4" xfId="647" xr:uid="{00000000-0005-0000-0000-000079020000}"/>
    <cellStyle name="Millares 5 4 2" xfId="2027" xr:uid="{28E0C9FB-D1C0-48F7-A902-A5E079C6507E}"/>
    <cellStyle name="Millares 5 5" xfId="1905" xr:uid="{A2014A7B-B354-42BD-B3FC-87E091A41498}"/>
    <cellStyle name="Millares 6" xfId="648" xr:uid="{00000000-0005-0000-0000-00007A020000}"/>
    <cellStyle name="Millares 6 2" xfId="2028" xr:uid="{DF8749F6-A819-4DF7-92AD-DAE8D6D2BDBB}"/>
    <cellStyle name="Millares 7" xfId="649" xr:uid="{00000000-0005-0000-0000-00007B020000}"/>
    <cellStyle name="Millares 7 2" xfId="2029" xr:uid="{07C9CE42-AEBD-435A-995E-C5B02943A0B8}"/>
    <cellStyle name="Millares 8" xfId="650" xr:uid="{00000000-0005-0000-0000-00007C020000}"/>
    <cellStyle name="Millares 8 2" xfId="651" xr:uid="{00000000-0005-0000-0000-00007D020000}"/>
    <cellStyle name="Millares 8 2 2" xfId="2031" xr:uid="{E7B9513F-276C-4D19-80C4-8C552FF539BE}"/>
    <cellStyle name="Millares 8 3" xfId="2030" xr:uid="{71F2DD89-A660-4A08-A58C-516979960BFC}"/>
    <cellStyle name="Millares 9" xfId="652" xr:uid="{00000000-0005-0000-0000-00007E020000}"/>
    <cellStyle name="Millares 9 2" xfId="653" xr:uid="{00000000-0005-0000-0000-00007F020000}"/>
    <cellStyle name="Millares 9 2 2" xfId="2032" xr:uid="{2ABE5A33-D44F-41E0-AFFD-097E141AF68B}"/>
    <cellStyle name="Millares 9 3" xfId="654" xr:uid="{00000000-0005-0000-0000-000080020000}"/>
    <cellStyle name="Millares 9 3 2" xfId="2033" xr:uid="{42E390DA-A6C9-45EC-906D-A68CEE466F4A}"/>
    <cellStyle name="Millares_CALIFICACION MININTERIOR 2005 TRDM" xfId="1" xr:uid="{00000000-0005-0000-0000-000081020000}"/>
    <cellStyle name="Millares_CALIFICACION MININTERIOR 2005 TRDM 2 2" xfId="1903" xr:uid="{393A1370-0C33-49E9-87BC-EAAC28A226E6}"/>
    <cellStyle name="Moneda" xfId="4" builtinId="4"/>
    <cellStyle name="Moneda 2" xfId="9" xr:uid="{00000000-0005-0000-0000-000084020000}"/>
    <cellStyle name="Moneda 2 10" xfId="655" xr:uid="{00000000-0005-0000-0000-000085020000}"/>
    <cellStyle name="Moneda 2 11" xfId="656" xr:uid="{00000000-0005-0000-0000-000086020000}"/>
    <cellStyle name="Moneda 2 12" xfId="657" xr:uid="{00000000-0005-0000-0000-000087020000}"/>
    <cellStyle name="Moneda 2 13" xfId="658" xr:uid="{00000000-0005-0000-0000-000088020000}"/>
    <cellStyle name="Moneda 2 14" xfId="659" xr:uid="{00000000-0005-0000-0000-000089020000}"/>
    <cellStyle name="Moneda 2 15" xfId="660" xr:uid="{00000000-0005-0000-0000-00008A020000}"/>
    <cellStyle name="Moneda 2 16" xfId="661" xr:uid="{00000000-0005-0000-0000-00008B020000}"/>
    <cellStyle name="Moneda 2 17" xfId="662" xr:uid="{00000000-0005-0000-0000-00008C020000}"/>
    <cellStyle name="Moneda 2 18" xfId="663" xr:uid="{00000000-0005-0000-0000-00008D020000}"/>
    <cellStyle name="Moneda 2 19" xfId="664" xr:uid="{00000000-0005-0000-0000-00008E020000}"/>
    <cellStyle name="Moneda 2 2" xfId="665" xr:uid="{00000000-0005-0000-0000-00008F020000}"/>
    <cellStyle name="Moneda 2 2 10" xfId="666" xr:uid="{00000000-0005-0000-0000-000090020000}"/>
    <cellStyle name="Moneda 2 2 11" xfId="667" xr:uid="{00000000-0005-0000-0000-000091020000}"/>
    <cellStyle name="Moneda 2 2 12" xfId="668" xr:uid="{00000000-0005-0000-0000-000092020000}"/>
    <cellStyle name="Moneda 2 2 13" xfId="669" xr:uid="{00000000-0005-0000-0000-000093020000}"/>
    <cellStyle name="Moneda 2 2 14" xfId="670" xr:uid="{00000000-0005-0000-0000-000094020000}"/>
    <cellStyle name="Moneda 2 2 15" xfId="671" xr:uid="{00000000-0005-0000-0000-000095020000}"/>
    <cellStyle name="Moneda 2 2 16" xfId="672" xr:uid="{00000000-0005-0000-0000-000096020000}"/>
    <cellStyle name="Moneda 2 2 17" xfId="673" xr:uid="{00000000-0005-0000-0000-000097020000}"/>
    <cellStyle name="Moneda 2 2 18" xfId="674" xr:uid="{00000000-0005-0000-0000-000098020000}"/>
    <cellStyle name="Moneda 2 2 19" xfId="675" xr:uid="{00000000-0005-0000-0000-000099020000}"/>
    <cellStyle name="Moneda 2 2 2" xfId="676" xr:uid="{00000000-0005-0000-0000-00009A020000}"/>
    <cellStyle name="Moneda 2 2 2 2" xfId="677" xr:uid="{00000000-0005-0000-0000-00009B020000}"/>
    <cellStyle name="Moneda 2 2 2 3" xfId="678" xr:uid="{00000000-0005-0000-0000-00009C020000}"/>
    <cellStyle name="Moneda 2 2 20" xfId="679" xr:uid="{00000000-0005-0000-0000-00009D020000}"/>
    <cellStyle name="Moneda 2 2 21" xfId="680" xr:uid="{00000000-0005-0000-0000-00009E020000}"/>
    <cellStyle name="Moneda 2 2 22" xfId="681" xr:uid="{00000000-0005-0000-0000-00009F020000}"/>
    <cellStyle name="Moneda 2 2 23" xfId="682" xr:uid="{00000000-0005-0000-0000-0000A0020000}"/>
    <cellStyle name="Moneda 2 2 24" xfId="683" xr:uid="{00000000-0005-0000-0000-0000A1020000}"/>
    <cellStyle name="Moneda 2 2 25" xfId="684" xr:uid="{00000000-0005-0000-0000-0000A2020000}"/>
    <cellStyle name="Moneda 2 2 26" xfId="685" xr:uid="{00000000-0005-0000-0000-0000A3020000}"/>
    <cellStyle name="Moneda 2 2 27" xfId="686" xr:uid="{00000000-0005-0000-0000-0000A4020000}"/>
    <cellStyle name="Moneda 2 2 28" xfId="687" xr:uid="{00000000-0005-0000-0000-0000A5020000}"/>
    <cellStyle name="Moneda 2 2 29" xfId="688" xr:uid="{00000000-0005-0000-0000-0000A6020000}"/>
    <cellStyle name="Moneda 2 2 3" xfId="689" xr:uid="{00000000-0005-0000-0000-0000A7020000}"/>
    <cellStyle name="Moneda 2 2 30" xfId="690" xr:uid="{00000000-0005-0000-0000-0000A8020000}"/>
    <cellStyle name="Moneda 2 2 31" xfId="691" xr:uid="{00000000-0005-0000-0000-0000A9020000}"/>
    <cellStyle name="Moneda 2 2 32" xfId="692" xr:uid="{00000000-0005-0000-0000-0000AA020000}"/>
    <cellStyle name="Moneda 2 2 33" xfId="693" xr:uid="{00000000-0005-0000-0000-0000AB020000}"/>
    <cellStyle name="Moneda 2 2 33 2" xfId="694" xr:uid="{00000000-0005-0000-0000-0000AC020000}"/>
    <cellStyle name="Moneda 2 2 34" xfId="695" xr:uid="{00000000-0005-0000-0000-0000AD020000}"/>
    <cellStyle name="Moneda 2 2 35" xfId="696" xr:uid="{00000000-0005-0000-0000-0000AE020000}"/>
    <cellStyle name="Moneda 2 2 36" xfId="697" xr:uid="{00000000-0005-0000-0000-0000AF020000}"/>
    <cellStyle name="Moneda 2 2 37" xfId="698" xr:uid="{00000000-0005-0000-0000-0000B0020000}"/>
    <cellStyle name="Moneda 2 2 38" xfId="699" xr:uid="{00000000-0005-0000-0000-0000B1020000}"/>
    <cellStyle name="Moneda 2 2 39" xfId="700" xr:uid="{00000000-0005-0000-0000-0000B2020000}"/>
    <cellStyle name="Moneda 2 2 4" xfId="701" xr:uid="{00000000-0005-0000-0000-0000B3020000}"/>
    <cellStyle name="Moneda 2 2 40" xfId="702" xr:uid="{00000000-0005-0000-0000-0000B4020000}"/>
    <cellStyle name="Moneda 2 2 41" xfId="703" xr:uid="{00000000-0005-0000-0000-0000B5020000}"/>
    <cellStyle name="Moneda 2 2 42" xfId="704" xr:uid="{00000000-0005-0000-0000-0000B6020000}"/>
    <cellStyle name="Moneda 2 2 43" xfId="705" xr:uid="{00000000-0005-0000-0000-0000B7020000}"/>
    <cellStyle name="Moneda 2 2 44" xfId="706" xr:uid="{00000000-0005-0000-0000-0000B8020000}"/>
    <cellStyle name="Moneda 2 2 45" xfId="707" xr:uid="{00000000-0005-0000-0000-0000B9020000}"/>
    <cellStyle name="Moneda 2 2 46" xfId="708" xr:uid="{00000000-0005-0000-0000-0000BA020000}"/>
    <cellStyle name="Moneda 2 2 47" xfId="709" xr:uid="{00000000-0005-0000-0000-0000BB020000}"/>
    <cellStyle name="Moneda 2 2 48" xfId="710" xr:uid="{00000000-0005-0000-0000-0000BC020000}"/>
    <cellStyle name="Moneda 2 2 49" xfId="711" xr:uid="{00000000-0005-0000-0000-0000BD020000}"/>
    <cellStyle name="Moneda 2 2 5" xfId="712" xr:uid="{00000000-0005-0000-0000-0000BE020000}"/>
    <cellStyle name="Moneda 2 2 50" xfId="713" xr:uid="{00000000-0005-0000-0000-0000BF020000}"/>
    <cellStyle name="Moneda 2 2 51" xfId="714" xr:uid="{00000000-0005-0000-0000-0000C0020000}"/>
    <cellStyle name="Moneda 2 2 52" xfId="715" xr:uid="{00000000-0005-0000-0000-0000C1020000}"/>
    <cellStyle name="Moneda 2 2 53" xfId="716" xr:uid="{00000000-0005-0000-0000-0000C2020000}"/>
    <cellStyle name="Moneda 2 2 54" xfId="717" xr:uid="{00000000-0005-0000-0000-0000C3020000}"/>
    <cellStyle name="Moneda 2 2 55" xfId="718" xr:uid="{00000000-0005-0000-0000-0000C4020000}"/>
    <cellStyle name="Moneda 2 2 56" xfId="719" xr:uid="{00000000-0005-0000-0000-0000C5020000}"/>
    <cellStyle name="Moneda 2 2 57" xfId="720" xr:uid="{00000000-0005-0000-0000-0000C6020000}"/>
    <cellStyle name="Moneda 2 2 58" xfId="721" xr:uid="{00000000-0005-0000-0000-0000C7020000}"/>
    <cellStyle name="Moneda 2 2 59" xfId="722" xr:uid="{00000000-0005-0000-0000-0000C8020000}"/>
    <cellStyle name="Moneda 2 2 6" xfId="723" xr:uid="{00000000-0005-0000-0000-0000C9020000}"/>
    <cellStyle name="Moneda 2 2 60" xfId="724" xr:uid="{00000000-0005-0000-0000-0000CA020000}"/>
    <cellStyle name="Moneda 2 2 61" xfId="725" xr:uid="{00000000-0005-0000-0000-0000CB020000}"/>
    <cellStyle name="Moneda 2 2 62" xfId="726" xr:uid="{00000000-0005-0000-0000-0000CC020000}"/>
    <cellStyle name="Moneda 2 2 63" xfId="727" xr:uid="{00000000-0005-0000-0000-0000CD020000}"/>
    <cellStyle name="Moneda 2 2 64" xfId="728" xr:uid="{00000000-0005-0000-0000-0000CE020000}"/>
    <cellStyle name="Moneda 2 2 65" xfId="729" xr:uid="{00000000-0005-0000-0000-0000CF020000}"/>
    <cellStyle name="Moneda 2 2 7" xfId="730" xr:uid="{00000000-0005-0000-0000-0000D0020000}"/>
    <cellStyle name="Moneda 2 2 8" xfId="731" xr:uid="{00000000-0005-0000-0000-0000D1020000}"/>
    <cellStyle name="Moneda 2 2 9" xfId="732" xr:uid="{00000000-0005-0000-0000-0000D2020000}"/>
    <cellStyle name="Moneda 2 20" xfId="733" xr:uid="{00000000-0005-0000-0000-0000D3020000}"/>
    <cellStyle name="Moneda 2 21" xfId="734" xr:uid="{00000000-0005-0000-0000-0000D4020000}"/>
    <cellStyle name="Moneda 2 22" xfId="735" xr:uid="{00000000-0005-0000-0000-0000D5020000}"/>
    <cellStyle name="Moneda 2 23" xfId="736" xr:uid="{00000000-0005-0000-0000-0000D6020000}"/>
    <cellStyle name="Moneda 2 24" xfId="737" xr:uid="{00000000-0005-0000-0000-0000D7020000}"/>
    <cellStyle name="Moneda 2 25" xfId="738" xr:uid="{00000000-0005-0000-0000-0000D8020000}"/>
    <cellStyle name="Moneda 2 26" xfId="739" xr:uid="{00000000-0005-0000-0000-0000D9020000}"/>
    <cellStyle name="Moneda 2 27" xfId="740" xr:uid="{00000000-0005-0000-0000-0000DA020000}"/>
    <cellStyle name="Moneda 2 28" xfId="741" xr:uid="{00000000-0005-0000-0000-0000DB020000}"/>
    <cellStyle name="Moneda 2 29" xfId="742" xr:uid="{00000000-0005-0000-0000-0000DC020000}"/>
    <cellStyle name="Moneda 2 3" xfId="743" xr:uid="{00000000-0005-0000-0000-0000DD020000}"/>
    <cellStyle name="Moneda 2 3 10" xfId="744" xr:uid="{00000000-0005-0000-0000-0000DE020000}"/>
    <cellStyle name="Moneda 2 3 11" xfId="745" xr:uid="{00000000-0005-0000-0000-0000DF020000}"/>
    <cellStyle name="Moneda 2 3 12" xfId="746" xr:uid="{00000000-0005-0000-0000-0000E0020000}"/>
    <cellStyle name="Moneda 2 3 13" xfId="747" xr:uid="{00000000-0005-0000-0000-0000E1020000}"/>
    <cellStyle name="Moneda 2 3 14" xfId="748" xr:uid="{00000000-0005-0000-0000-0000E2020000}"/>
    <cellStyle name="Moneda 2 3 15" xfId="749" xr:uid="{00000000-0005-0000-0000-0000E3020000}"/>
    <cellStyle name="Moneda 2 3 16" xfId="750" xr:uid="{00000000-0005-0000-0000-0000E4020000}"/>
    <cellStyle name="Moneda 2 3 17" xfId="751" xr:uid="{00000000-0005-0000-0000-0000E5020000}"/>
    <cellStyle name="Moneda 2 3 18" xfId="752" xr:uid="{00000000-0005-0000-0000-0000E6020000}"/>
    <cellStyle name="Moneda 2 3 19" xfId="753" xr:uid="{00000000-0005-0000-0000-0000E7020000}"/>
    <cellStyle name="Moneda 2 3 2" xfId="754" xr:uid="{00000000-0005-0000-0000-0000E8020000}"/>
    <cellStyle name="Moneda 2 3 2 2" xfId="755" xr:uid="{00000000-0005-0000-0000-0000E9020000}"/>
    <cellStyle name="Moneda 2 3 20" xfId="756" xr:uid="{00000000-0005-0000-0000-0000EA020000}"/>
    <cellStyle name="Moneda 2 3 21" xfId="757" xr:uid="{00000000-0005-0000-0000-0000EB020000}"/>
    <cellStyle name="Moneda 2 3 22" xfId="758" xr:uid="{00000000-0005-0000-0000-0000EC020000}"/>
    <cellStyle name="Moneda 2 3 23" xfId="759" xr:uid="{00000000-0005-0000-0000-0000ED020000}"/>
    <cellStyle name="Moneda 2 3 24" xfId="760" xr:uid="{00000000-0005-0000-0000-0000EE020000}"/>
    <cellStyle name="Moneda 2 3 25" xfId="761" xr:uid="{00000000-0005-0000-0000-0000EF020000}"/>
    <cellStyle name="Moneda 2 3 26" xfId="762" xr:uid="{00000000-0005-0000-0000-0000F0020000}"/>
    <cellStyle name="Moneda 2 3 27" xfId="763" xr:uid="{00000000-0005-0000-0000-0000F1020000}"/>
    <cellStyle name="Moneda 2 3 28" xfId="764" xr:uid="{00000000-0005-0000-0000-0000F2020000}"/>
    <cellStyle name="Moneda 2 3 29" xfId="765" xr:uid="{00000000-0005-0000-0000-0000F3020000}"/>
    <cellStyle name="Moneda 2 3 3" xfId="766" xr:uid="{00000000-0005-0000-0000-0000F4020000}"/>
    <cellStyle name="Moneda 2 3 30" xfId="767" xr:uid="{00000000-0005-0000-0000-0000F5020000}"/>
    <cellStyle name="Moneda 2 3 31" xfId="768" xr:uid="{00000000-0005-0000-0000-0000F6020000}"/>
    <cellStyle name="Moneda 2 3 32" xfId="769" xr:uid="{00000000-0005-0000-0000-0000F7020000}"/>
    <cellStyle name="Moneda 2 3 4" xfId="770" xr:uid="{00000000-0005-0000-0000-0000F8020000}"/>
    <cellStyle name="Moneda 2 3 5" xfId="771" xr:uid="{00000000-0005-0000-0000-0000F9020000}"/>
    <cellStyle name="Moneda 2 3 6" xfId="772" xr:uid="{00000000-0005-0000-0000-0000FA020000}"/>
    <cellStyle name="Moneda 2 3 7" xfId="773" xr:uid="{00000000-0005-0000-0000-0000FB020000}"/>
    <cellStyle name="Moneda 2 3 8" xfId="774" xr:uid="{00000000-0005-0000-0000-0000FC020000}"/>
    <cellStyle name="Moneda 2 3 9" xfId="775" xr:uid="{00000000-0005-0000-0000-0000FD020000}"/>
    <cellStyle name="Moneda 2 30" xfId="776" xr:uid="{00000000-0005-0000-0000-0000FE020000}"/>
    <cellStyle name="Moneda 2 31" xfId="777" xr:uid="{00000000-0005-0000-0000-0000FF020000}"/>
    <cellStyle name="Moneda 2 32" xfId="778" xr:uid="{00000000-0005-0000-0000-000000030000}"/>
    <cellStyle name="Moneda 2 33" xfId="779" xr:uid="{00000000-0005-0000-0000-000001030000}"/>
    <cellStyle name="Moneda 2 34" xfId="780" xr:uid="{00000000-0005-0000-0000-000002030000}"/>
    <cellStyle name="Moneda 2 35" xfId="781" xr:uid="{00000000-0005-0000-0000-000003030000}"/>
    <cellStyle name="Moneda 2 36" xfId="782" xr:uid="{00000000-0005-0000-0000-000004030000}"/>
    <cellStyle name="Moneda 2 37" xfId="783" xr:uid="{00000000-0005-0000-0000-000005030000}"/>
    <cellStyle name="Moneda 2 38" xfId="784" xr:uid="{00000000-0005-0000-0000-000006030000}"/>
    <cellStyle name="Moneda 2 39" xfId="785" xr:uid="{00000000-0005-0000-0000-000007030000}"/>
    <cellStyle name="Moneda 2 4" xfId="786" xr:uid="{00000000-0005-0000-0000-000008030000}"/>
    <cellStyle name="Moneda 2 4 10" xfId="787" xr:uid="{00000000-0005-0000-0000-000009030000}"/>
    <cellStyle name="Moneda 2 4 11" xfId="788" xr:uid="{00000000-0005-0000-0000-00000A030000}"/>
    <cellStyle name="Moneda 2 4 12" xfId="789" xr:uid="{00000000-0005-0000-0000-00000B030000}"/>
    <cellStyle name="Moneda 2 4 13" xfId="790" xr:uid="{00000000-0005-0000-0000-00000C030000}"/>
    <cellStyle name="Moneda 2 4 14" xfId="791" xr:uid="{00000000-0005-0000-0000-00000D030000}"/>
    <cellStyle name="Moneda 2 4 15" xfId="792" xr:uid="{00000000-0005-0000-0000-00000E030000}"/>
    <cellStyle name="Moneda 2 4 16" xfId="793" xr:uid="{00000000-0005-0000-0000-00000F030000}"/>
    <cellStyle name="Moneda 2 4 17" xfId="794" xr:uid="{00000000-0005-0000-0000-000010030000}"/>
    <cellStyle name="Moneda 2 4 18" xfId="795" xr:uid="{00000000-0005-0000-0000-000011030000}"/>
    <cellStyle name="Moneda 2 4 19" xfId="796" xr:uid="{00000000-0005-0000-0000-000012030000}"/>
    <cellStyle name="Moneda 2 4 2" xfId="797" xr:uid="{00000000-0005-0000-0000-000013030000}"/>
    <cellStyle name="Moneda 2 4 2 2" xfId="798" xr:uid="{00000000-0005-0000-0000-000014030000}"/>
    <cellStyle name="Moneda 2 4 20" xfId="799" xr:uid="{00000000-0005-0000-0000-000015030000}"/>
    <cellStyle name="Moneda 2 4 21" xfId="800" xr:uid="{00000000-0005-0000-0000-000016030000}"/>
    <cellStyle name="Moneda 2 4 22" xfId="801" xr:uid="{00000000-0005-0000-0000-000017030000}"/>
    <cellStyle name="Moneda 2 4 23" xfId="802" xr:uid="{00000000-0005-0000-0000-000018030000}"/>
    <cellStyle name="Moneda 2 4 24" xfId="803" xr:uid="{00000000-0005-0000-0000-000019030000}"/>
    <cellStyle name="Moneda 2 4 25" xfId="804" xr:uid="{00000000-0005-0000-0000-00001A030000}"/>
    <cellStyle name="Moneda 2 4 26" xfId="805" xr:uid="{00000000-0005-0000-0000-00001B030000}"/>
    <cellStyle name="Moneda 2 4 27" xfId="806" xr:uid="{00000000-0005-0000-0000-00001C030000}"/>
    <cellStyle name="Moneda 2 4 28" xfId="807" xr:uid="{00000000-0005-0000-0000-00001D030000}"/>
    <cellStyle name="Moneda 2 4 29" xfId="808" xr:uid="{00000000-0005-0000-0000-00001E030000}"/>
    <cellStyle name="Moneda 2 4 3" xfId="809" xr:uid="{00000000-0005-0000-0000-00001F030000}"/>
    <cellStyle name="Moneda 2 4 30" xfId="810" xr:uid="{00000000-0005-0000-0000-000020030000}"/>
    <cellStyle name="Moneda 2 4 31" xfId="811" xr:uid="{00000000-0005-0000-0000-000021030000}"/>
    <cellStyle name="Moneda 2 4 32" xfId="812" xr:uid="{00000000-0005-0000-0000-000022030000}"/>
    <cellStyle name="Moneda 2 4 4" xfId="813" xr:uid="{00000000-0005-0000-0000-000023030000}"/>
    <cellStyle name="Moneda 2 4 5" xfId="814" xr:uid="{00000000-0005-0000-0000-000024030000}"/>
    <cellStyle name="Moneda 2 4 6" xfId="815" xr:uid="{00000000-0005-0000-0000-000025030000}"/>
    <cellStyle name="Moneda 2 4 7" xfId="816" xr:uid="{00000000-0005-0000-0000-000026030000}"/>
    <cellStyle name="Moneda 2 4 8" xfId="817" xr:uid="{00000000-0005-0000-0000-000027030000}"/>
    <cellStyle name="Moneda 2 4 9" xfId="818" xr:uid="{00000000-0005-0000-0000-000028030000}"/>
    <cellStyle name="Moneda 2 40" xfId="819" xr:uid="{00000000-0005-0000-0000-000029030000}"/>
    <cellStyle name="Moneda 2 41" xfId="820" xr:uid="{00000000-0005-0000-0000-00002A030000}"/>
    <cellStyle name="Moneda 2 42" xfId="821" xr:uid="{00000000-0005-0000-0000-00002B030000}"/>
    <cellStyle name="Moneda 2 43" xfId="822" xr:uid="{00000000-0005-0000-0000-00002C030000}"/>
    <cellStyle name="Moneda 2 44" xfId="823" xr:uid="{00000000-0005-0000-0000-00002D030000}"/>
    <cellStyle name="Moneda 2 45" xfId="824" xr:uid="{00000000-0005-0000-0000-00002E030000}"/>
    <cellStyle name="Moneda 2 46" xfId="825" xr:uid="{00000000-0005-0000-0000-00002F030000}"/>
    <cellStyle name="Moneda 2 47" xfId="826" xr:uid="{00000000-0005-0000-0000-000030030000}"/>
    <cellStyle name="Moneda 2 48" xfId="827" xr:uid="{00000000-0005-0000-0000-000031030000}"/>
    <cellStyle name="Moneda 2 49" xfId="828" xr:uid="{00000000-0005-0000-0000-000032030000}"/>
    <cellStyle name="Moneda 2 5" xfId="829" xr:uid="{00000000-0005-0000-0000-000033030000}"/>
    <cellStyle name="Moneda 2 5 10" xfId="830" xr:uid="{00000000-0005-0000-0000-000034030000}"/>
    <cellStyle name="Moneda 2 5 11" xfId="831" xr:uid="{00000000-0005-0000-0000-000035030000}"/>
    <cellStyle name="Moneda 2 5 12" xfId="832" xr:uid="{00000000-0005-0000-0000-000036030000}"/>
    <cellStyle name="Moneda 2 5 13" xfId="833" xr:uid="{00000000-0005-0000-0000-000037030000}"/>
    <cellStyle name="Moneda 2 5 14" xfId="834" xr:uid="{00000000-0005-0000-0000-000038030000}"/>
    <cellStyle name="Moneda 2 5 15" xfId="835" xr:uid="{00000000-0005-0000-0000-000039030000}"/>
    <cellStyle name="Moneda 2 5 16" xfId="836" xr:uid="{00000000-0005-0000-0000-00003A030000}"/>
    <cellStyle name="Moneda 2 5 17" xfId="837" xr:uid="{00000000-0005-0000-0000-00003B030000}"/>
    <cellStyle name="Moneda 2 5 18" xfId="838" xr:uid="{00000000-0005-0000-0000-00003C030000}"/>
    <cellStyle name="Moneda 2 5 19" xfId="839" xr:uid="{00000000-0005-0000-0000-00003D030000}"/>
    <cellStyle name="Moneda 2 5 2" xfId="840" xr:uid="{00000000-0005-0000-0000-00003E030000}"/>
    <cellStyle name="Moneda 2 5 2 2" xfId="841" xr:uid="{00000000-0005-0000-0000-00003F030000}"/>
    <cellStyle name="Moneda 2 5 20" xfId="842" xr:uid="{00000000-0005-0000-0000-000040030000}"/>
    <cellStyle name="Moneda 2 5 21" xfId="843" xr:uid="{00000000-0005-0000-0000-000041030000}"/>
    <cellStyle name="Moneda 2 5 22" xfId="844" xr:uid="{00000000-0005-0000-0000-000042030000}"/>
    <cellStyle name="Moneda 2 5 23" xfId="845" xr:uid="{00000000-0005-0000-0000-000043030000}"/>
    <cellStyle name="Moneda 2 5 24" xfId="846" xr:uid="{00000000-0005-0000-0000-000044030000}"/>
    <cellStyle name="Moneda 2 5 25" xfId="847" xr:uid="{00000000-0005-0000-0000-000045030000}"/>
    <cellStyle name="Moneda 2 5 26" xfId="848" xr:uid="{00000000-0005-0000-0000-000046030000}"/>
    <cellStyle name="Moneda 2 5 27" xfId="849" xr:uid="{00000000-0005-0000-0000-000047030000}"/>
    <cellStyle name="Moneda 2 5 28" xfId="850" xr:uid="{00000000-0005-0000-0000-000048030000}"/>
    <cellStyle name="Moneda 2 5 29" xfId="851" xr:uid="{00000000-0005-0000-0000-000049030000}"/>
    <cellStyle name="Moneda 2 5 3" xfId="852" xr:uid="{00000000-0005-0000-0000-00004A030000}"/>
    <cellStyle name="Moneda 2 5 30" xfId="853" xr:uid="{00000000-0005-0000-0000-00004B030000}"/>
    <cellStyle name="Moneda 2 5 31" xfId="854" xr:uid="{00000000-0005-0000-0000-00004C030000}"/>
    <cellStyle name="Moneda 2 5 32" xfId="855" xr:uid="{00000000-0005-0000-0000-00004D030000}"/>
    <cellStyle name="Moneda 2 5 4" xfId="856" xr:uid="{00000000-0005-0000-0000-00004E030000}"/>
    <cellStyle name="Moneda 2 5 5" xfId="857" xr:uid="{00000000-0005-0000-0000-00004F030000}"/>
    <cellStyle name="Moneda 2 5 6" xfId="858" xr:uid="{00000000-0005-0000-0000-000050030000}"/>
    <cellStyle name="Moneda 2 5 7" xfId="859" xr:uid="{00000000-0005-0000-0000-000051030000}"/>
    <cellStyle name="Moneda 2 5 8" xfId="860" xr:uid="{00000000-0005-0000-0000-000052030000}"/>
    <cellStyle name="Moneda 2 5 9" xfId="861" xr:uid="{00000000-0005-0000-0000-000053030000}"/>
    <cellStyle name="Moneda 2 50" xfId="862" xr:uid="{00000000-0005-0000-0000-000054030000}"/>
    <cellStyle name="Moneda 2 51" xfId="863" xr:uid="{00000000-0005-0000-0000-000055030000}"/>
    <cellStyle name="Moneda 2 52" xfId="864" xr:uid="{00000000-0005-0000-0000-000056030000}"/>
    <cellStyle name="Moneda 2 53" xfId="865" xr:uid="{00000000-0005-0000-0000-000057030000}"/>
    <cellStyle name="Moneda 2 54" xfId="866" xr:uid="{00000000-0005-0000-0000-000058030000}"/>
    <cellStyle name="Moneda 2 55" xfId="867" xr:uid="{00000000-0005-0000-0000-000059030000}"/>
    <cellStyle name="Moneda 2 56" xfId="868" xr:uid="{00000000-0005-0000-0000-00005A030000}"/>
    <cellStyle name="Moneda 2 57" xfId="869" xr:uid="{00000000-0005-0000-0000-00005B030000}"/>
    <cellStyle name="Moneda 2 58" xfId="870" xr:uid="{00000000-0005-0000-0000-00005C030000}"/>
    <cellStyle name="Moneda 2 59" xfId="871" xr:uid="{00000000-0005-0000-0000-00005D030000}"/>
    <cellStyle name="Moneda 2 6" xfId="872" xr:uid="{00000000-0005-0000-0000-00005E030000}"/>
    <cellStyle name="Moneda 2 6 2" xfId="873" xr:uid="{00000000-0005-0000-0000-00005F030000}"/>
    <cellStyle name="Moneda 2 60" xfId="874" xr:uid="{00000000-0005-0000-0000-000060030000}"/>
    <cellStyle name="Moneda 2 61" xfId="875" xr:uid="{00000000-0005-0000-0000-000061030000}"/>
    <cellStyle name="Moneda 2 62" xfId="876" xr:uid="{00000000-0005-0000-0000-000062030000}"/>
    <cellStyle name="Moneda 2 63" xfId="877" xr:uid="{00000000-0005-0000-0000-000063030000}"/>
    <cellStyle name="Moneda 2 64" xfId="878" xr:uid="{00000000-0005-0000-0000-000064030000}"/>
    <cellStyle name="Moneda 2 65" xfId="879" xr:uid="{00000000-0005-0000-0000-000065030000}"/>
    <cellStyle name="Moneda 2 66" xfId="880" xr:uid="{00000000-0005-0000-0000-000066030000}"/>
    <cellStyle name="Moneda 2 67" xfId="881" xr:uid="{00000000-0005-0000-0000-000067030000}"/>
    <cellStyle name="Moneda 2 68" xfId="882" xr:uid="{00000000-0005-0000-0000-000068030000}"/>
    <cellStyle name="Moneda 2 7" xfId="883" xr:uid="{00000000-0005-0000-0000-000069030000}"/>
    <cellStyle name="Moneda 2 8" xfId="884" xr:uid="{00000000-0005-0000-0000-00006A030000}"/>
    <cellStyle name="Moneda 2 9" xfId="885" xr:uid="{00000000-0005-0000-0000-00006B030000}"/>
    <cellStyle name="Moneda 3" xfId="19" xr:uid="{00000000-0005-0000-0000-00006C030000}"/>
    <cellStyle name="Moneda 3 10" xfId="886" xr:uid="{00000000-0005-0000-0000-00006D030000}"/>
    <cellStyle name="Moneda 3 11" xfId="887" xr:uid="{00000000-0005-0000-0000-00006E030000}"/>
    <cellStyle name="Moneda 3 12" xfId="888" xr:uid="{00000000-0005-0000-0000-00006F030000}"/>
    <cellStyle name="Moneda 3 13" xfId="889" xr:uid="{00000000-0005-0000-0000-000070030000}"/>
    <cellStyle name="Moneda 3 14" xfId="890" xr:uid="{00000000-0005-0000-0000-000071030000}"/>
    <cellStyle name="Moneda 3 15" xfId="891" xr:uid="{00000000-0005-0000-0000-000072030000}"/>
    <cellStyle name="Moneda 3 16" xfId="892" xr:uid="{00000000-0005-0000-0000-000073030000}"/>
    <cellStyle name="Moneda 3 17" xfId="893" xr:uid="{00000000-0005-0000-0000-000074030000}"/>
    <cellStyle name="Moneda 3 18" xfId="894" xr:uid="{00000000-0005-0000-0000-000075030000}"/>
    <cellStyle name="Moneda 3 19" xfId="895" xr:uid="{00000000-0005-0000-0000-000076030000}"/>
    <cellStyle name="Moneda 3 2" xfId="896" xr:uid="{00000000-0005-0000-0000-000077030000}"/>
    <cellStyle name="Moneda 3 2 10" xfId="897" xr:uid="{00000000-0005-0000-0000-000078030000}"/>
    <cellStyle name="Moneda 3 2 11" xfId="898" xr:uid="{00000000-0005-0000-0000-000079030000}"/>
    <cellStyle name="Moneda 3 2 12" xfId="899" xr:uid="{00000000-0005-0000-0000-00007A030000}"/>
    <cellStyle name="Moneda 3 2 13" xfId="900" xr:uid="{00000000-0005-0000-0000-00007B030000}"/>
    <cellStyle name="Moneda 3 2 14" xfId="901" xr:uid="{00000000-0005-0000-0000-00007C030000}"/>
    <cellStyle name="Moneda 3 2 15" xfId="902" xr:uid="{00000000-0005-0000-0000-00007D030000}"/>
    <cellStyle name="Moneda 3 2 16" xfId="903" xr:uid="{00000000-0005-0000-0000-00007E030000}"/>
    <cellStyle name="Moneda 3 2 17" xfId="904" xr:uid="{00000000-0005-0000-0000-00007F030000}"/>
    <cellStyle name="Moneda 3 2 18" xfId="905" xr:uid="{00000000-0005-0000-0000-000080030000}"/>
    <cellStyle name="Moneda 3 2 19" xfId="906" xr:uid="{00000000-0005-0000-0000-000081030000}"/>
    <cellStyle name="Moneda 3 2 2" xfId="907" xr:uid="{00000000-0005-0000-0000-000082030000}"/>
    <cellStyle name="Moneda 3 2 2 2" xfId="908" xr:uid="{00000000-0005-0000-0000-000083030000}"/>
    <cellStyle name="Moneda 3 2 2 3" xfId="909" xr:uid="{00000000-0005-0000-0000-000084030000}"/>
    <cellStyle name="Moneda 3 2 20" xfId="910" xr:uid="{00000000-0005-0000-0000-000085030000}"/>
    <cellStyle name="Moneda 3 2 21" xfId="911" xr:uid="{00000000-0005-0000-0000-000086030000}"/>
    <cellStyle name="Moneda 3 2 22" xfId="912" xr:uid="{00000000-0005-0000-0000-000087030000}"/>
    <cellStyle name="Moneda 3 2 23" xfId="913" xr:uid="{00000000-0005-0000-0000-000088030000}"/>
    <cellStyle name="Moneda 3 2 24" xfId="914" xr:uid="{00000000-0005-0000-0000-000089030000}"/>
    <cellStyle name="Moneda 3 2 25" xfId="915" xr:uid="{00000000-0005-0000-0000-00008A030000}"/>
    <cellStyle name="Moneda 3 2 26" xfId="916" xr:uid="{00000000-0005-0000-0000-00008B030000}"/>
    <cellStyle name="Moneda 3 2 27" xfId="917" xr:uid="{00000000-0005-0000-0000-00008C030000}"/>
    <cellStyle name="Moneda 3 2 28" xfId="918" xr:uid="{00000000-0005-0000-0000-00008D030000}"/>
    <cellStyle name="Moneda 3 2 29" xfId="919" xr:uid="{00000000-0005-0000-0000-00008E030000}"/>
    <cellStyle name="Moneda 3 2 3" xfId="920" xr:uid="{00000000-0005-0000-0000-00008F030000}"/>
    <cellStyle name="Moneda 3 2 3 2" xfId="921" xr:uid="{00000000-0005-0000-0000-000090030000}"/>
    <cellStyle name="Moneda 3 2 3 3" xfId="922" xr:uid="{00000000-0005-0000-0000-000091030000}"/>
    <cellStyle name="Moneda 3 2 30" xfId="923" xr:uid="{00000000-0005-0000-0000-000092030000}"/>
    <cellStyle name="Moneda 3 2 31" xfId="924" xr:uid="{00000000-0005-0000-0000-000093030000}"/>
    <cellStyle name="Moneda 3 2 32" xfId="925" xr:uid="{00000000-0005-0000-0000-000094030000}"/>
    <cellStyle name="Moneda 3 2 33" xfId="926" xr:uid="{00000000-0005-0000-0000-000095030000}"/>
    <cellStyle name="Moneda 3 2 34" xfId="927" xr:uid="{00000000-0005-0000-0000-000096030000}"/>
    <cellStyle name="Moneda 3 2 35" xfId="928" xr:uid="{00000000-0005-0000-0000-000097030000}"/>
    <cellStyle name="Moneda 3 2 36" xfId="929" xr:uid="{00000000-0005-0000-0000-000098030000}"/>
    <cellStyle name="Moneda 3 2 37" xfId="930" xr:uid="{00000000-0005-0000-0000-000099030000}"/>
    <cellStyle name="Moneda 3 2 38" xfId="931" xr:uid="{00000000-0005-0000-0000-00009A030000}"/>
    <cellStyle name="Moneda 3 2 39" xfId="932" xr:uid="{00000000-0005-0000-0000-00009B030000}"/>
    <cellStyle name="Moneda 3 2 4" xfId="933" xr:uid="{00000000-0005-0000-0000-00009C030000}"/>
    <cellStyle name="Moneda 3 2 4 2" xfId="934" xr:uid="{00000000-0005-0000-0000-00009D030000}"/>
    <cellStyle name="Moneda 3 2 4 3" xfId="935" xr:uid="{00000000-0005-0000-0000-00009E030000}"/>
    <cellStyle name="Moneda 3 2 40" xfId="936" xr:uid="{00000000-0005-0000-0000-00009F030000}"/>
    <cellStyle name="Moneda 3 2 41" xfId="937" xr:uid="{00000000-0005-0000-0000-0000A0030000}"/>
    <cellStyle name="Moneda 3 2 42" xfId="938" xr:uid="{00000000-0005-0000-0000-0000A1030000}"/>
    <cellStyle name="Moneda 3 2 43" xfId="939" xr:uid="{00000000-0005-0000-0000-0000A2030000}"/>
    <cellStyle name="Moneda 3 2 44" xfId="940" xr:uid="{00000000-0005-0000-0000-0000A3030000}"/>
    <cellStyle name="Moneda 3 2 45" xfId="941" xr:uid="{00000000-0005-0000-0000-0000A4030000}"/>
    <cellStyle name="Moneda 3 2 46" xfId="942" xr:uid="{00000000-0005-0000-0000-0000A5030000}"/>
    <cellStyle name="Moneda 3 2 47" xfId="943" xr:uid="{00000000-0005-0000-0000-0000A6030000}"/>
    <cellStyle name="Moneda 3 2 48" xfId="944" xr:uid="{00000000-0005-0000-0000-0000A7030000}"/>
    <cellStyle name="Moneda 3 2 49" xfId="945" xr:uid="{00000000-0005-0000-0000-0000A8030000}"/>
    <cellStyle name="Moneda 3 2 5" xfId="946" xr:uid="{00000000-0005-0000-0000-0000A9030000}"/>
    <cellStyle name="Moneda 3 2 50" xfId="947" xr:uid="{00000000-0005-0000-0000-0000AA030000}"/>
    <cellStyle name="Moneda 3 2 51" xfId="948" xr:uid="{00000000-0005-0000-0000-0000AB030000}"/>
    <cellStyle name="Moneda 3 2 52" xfId="949" xr:uid="{00000000-0005-0000-0000-0000AC030000}"/>
    <cellStyle name="Moneda 3 2 53" xfId="950" xr:uid="{00000000-0005-0000-0000-0000AD030000}"/>
    <cellStyle name="Moneda 3 2 54" xfId="951" xr:uid="{00000000-0005-0000-0000-0000AE030000}"/>
    <cellStyle name="Moneda 3 2 55" xfId="952" xr:uid="{00000000-0005-0000-0000-0000AF030000}"/>
    <cellStyle name="Moneda 3 2 56" xfId="953" xr:uid="{00000000-0005-0000-0000-0000B0030000}"/>
    <cellStyle name="Moneda 3 2 57" xfId="954" xr:uid="{00000000-0005-0000-0000-0000B1030000}"/>
    <cellStyle name="Moneda 3 2 58" xfId="955" xr:uid="{00000000-0005-0000-0000-0000B2030000}"/>
    <cellStyle name="Moneda 3 2 59" xfId="956" xr:uid="{00000000-0005-0000-0000-0000B3030000}"/>
    <cellStyle name="Moneda 3 2 6" xfId="957" xr:uid="{00000000-0005-0000-0000-0000B4030000}"/>
    <cellStyle name="Moneda 3 2 60" xfId="958" xr:uid="{00000000-0005-0000-0000-0000B5030000}"/>
    <cellStyle name="Moneda 3 2 61" xfId="959" xr:uid="{00000000-0005-0000-0000-0000B6030000}"/>
    <cellStyle name="Moneda 3 2 62" xfId="960" xr:uid="{00000000-0005-0000-0000-0000B7030000}"/>
    <cellStyle name="Moneda 3 2 63" xfId="961" xr:uid="{00000000-0005-0000-0000-0000B8030000}"/>
    <cellStyle name="Moneda 3 2 64" xfId="962" xr:uid="{00000000-0005-0000-0000-0000B9030000}"/>
    <cellStyle name="Moneda 3 2 7" xfId="963" xr:uid="{00000000-0005-0000-0000-0000BA030000}"/>
    <cellStyle name="Moneda 3 2 8" xfId="964" xr:uid="{00000000-0005-0000-0000-0000BB030000}"/>
    <cellStyle name="Moneda 3 2 9" xfId="965" xr:uid="{00000000-0005-0000-0000-0000BC030000}"/>
    <cellStyle name="Moneda 3 20" xfId="966" xr:uid="{00000000-0005-0000-0000-0000BD030000}"/>
    <cellStyle name="Moneda 3 21" xfId="967" xr:uid="{00000000-0005-0000-0000-0000BE030000}"/>
    <cellStyle name="Moneda 3 22" xfId="968" xr:uid="{00000000-0005-0000-0000-0000BF030000}"/>
    <cellStyle name="Moneda 3 23" xfId="969" xr:uid="{00000000-0005-0000-0000-0000C0030000}"/>
    <cellStyle name="Moneda 3 24" xfId="970" xr:uid="{00000000-0005-0000-0000-0000C1030000}"/>
    <cellStyle name="Moneda 3 25" xfId="971" xr:uid="{00000000-0005-0000-0000-0000C2030000}"/>
    <cellStyle name="Moneda 3 26" xfId="972" xr:uid="{00000000-0005-0000-0000-0000C3030000}"/>
    <cellStyle name="Moneda 3 27" xfId="973" xr:uid="{00000000-0005-0000-0000-0000C4030000}"/>
    <cellStyle name="Moneda 3 28" xfId="974" xr:uid="{00000000-0005-0000-0000-0000C5030000}"/>
    <cellStyle name="Moneda 3 29" xfId="975" xr:uid="{00000000-0005-0000-0000-0000C6030000}"/>
    <cellStyle name="Moneda 3 3" xfId="976" xr:uid="{00000000-0005-0000-0000-0000C7030000}"/>
    <cellStyle name="Moneda 3 3 10" xfId="977" xr:uid="{00000000-0005-0000-0000-0000C8030000}"/>
    <cellStyle name="Moneda 3 3 11" xfId="978" xr:uid="{00000000-0005-0000-0000-0000C9030000}"/>
    <cellStyle name="Moneda 3 3 12" xfId="979" xr:uid="{00000000-0005-0000-0000-0000CA030000}"/>
    <cellStyle name="Moneda 3 3 13" xfId="980" xr:uid="{00000000-0005-0000-0000-0000CB030000}"/>
    <cellStyle name="Moneda 3 3 14" xfId="981" xr:uid="{00000000-0005-0000-0000-0000CC030000}"/>
    <cellStyle name="Moneda 3 3 15" xfId="982" xr:uid="{00000000-0005-0000-0000-0000CD030000}"/>
    <cellStyle name="Moneda 3 3 16" xfId="983" xr:uid="{00000000-0005-0000-0000-0000CE030000}"/>
    <cellStyle name="Moneda 3 3 17" xfId="984" xr:uid="{00000000-0005-0000-0000-0000CF030000}"/>
    <cellStyle name="Moneda 3 3 18" xfId="985" xr:uid="{00000000-0005-0000-0000-0000D0030000}"/>
    <cellStyle name="Moneda 3 3 19" xfId="986" xr:uid="{00000000-0005-0000-0000-0000D1030000}"/>
    <cellStyle name="Moneda 3 3 2" xfId="987" xr:uid="{00000000-0005-0000-0000-0000D2030000}"/>
    <cellStyle name="Moneda 3 3 2 2" xfId="988" xr:uid="{00000000-0005-0000-0000-0000D3030000}"/>
    <cellStyle name="Moneda 3 3 2 3" xfId="989" xr:uid="{00000000-0005-0000-0000-0000D4030000}"/>
    <cellStyle name="Moneda 3 3 20" xfId="990" xr:uid="{00000000-0005-0000-0000-0000D5030000}"/>
    <cellStyle name="Moneda 3 3 21" xfId="991" xr:uid="{00000000-0005-0000-0000-0000D6030000}"/>
    <cellStyle name="Moneda 3 3 22" xfId="992" xr:uid="{00000000-0005-0000-0000-0000D7030000}"/>
    <cellStyle name="Moneda 3 3 23" xfId="993" xr:uid="{00000000-0005-0000-0000-0000D8030000}"/>
    <cellStyle name="Moneda 3 3 24" xfId="994" xr:uid="{00000000-0005-0000-0000-0000D9030000}"/>
    <cellStyle name="Moneda 3 3 25" xfId="995" xr:uid="{00000000-0005-0000-0000-0000DA030000}"/>
    <cellStyle name="Moneda 3 3 26" xfId="996" xr:uid="{00000000-0005-0000-0000-0000DB030000}"/>
    <cellStyle name="Moneda 3 3 27" xfId="997" xr:uid="{00000000-0005-0000-0000-0000DC030000}"/>
    <cellStyle name="Moneda 3 3 28" xfId="998" xr:uid="{00000000-0005-0000-0000-0000DD030000}"/>
    <cellStyle name="Moneda 3 3 29" xfId="999" xr:uid="{00000000-0005-0000-0000-0000DE030000}"/>
    <cellStyle name="Moneda 3 3 3" xfId="1000" xr:uid="{00000000-0005-0000-0000-0000DF030000}"/>
    <cellStyle name="Moneda 3 3 30" xfId="1001" xr:uid="{00000000-0005-0000-0000-0000E0030000}"/>
    <cellStyle name="Moneda 3 3 31" xfId="1002" xr:uid="{00000000-0005-0000-0000-0000E1030000}"/>
    <cellStyle name="Moneda 3 3 32" xfId="1003" xr:uid="{00000000-0005-0000-0000-0000E2030000}"/>
    <cellStyle name="Moneda 3 3 33" xfId="1004" xr:uid="{00000000-0005-0000-0000-0000E3030000}"/>
    <cellStyle name="Moneda 3 3 34" xfId="1005" xr:uid="{00000000-0005-0000-0000-0000E4030000}"/>
    <cellStyle name="Moneda 3 3 35" xfId="1006" xr:uid="{00000000-0005-0000-0000-0000E5030000}"/>
    <cellStyle name="Moneda 3 3 36" xfId="1007" xr:uid="{00000000-0005-0000-0000-0000E6030000}"/>
    <cellStyle name="Moneda 3 3 37" xfId="1008" xr:uid="{00000000-0005-0000-0000-0000E7030000}"/>
    <cellStyle name="Moneda 3 3 38" xfId="1009" xr:uid="{00000000-0005-0000-0000-0000E8030000}"/>
    <cellStyle name="Moneda 3 3 39" xfId="1010" xr:uid="{00000000-0005-0000-0000-0000E9030000}"/>
    <cellStyle name="Moneda 3 3 4" xfId="1011" xr:uid="{00000000-0005-0000-0000-0000EA030000}"/>
    <cellStyle name="Moneda 3 3 40" xfId="1012" xr:uid="{00000000-0005-0000-0000-0000EB030000}"/>
    <cellStyle name="Moneda 3 3 41" xfId="1013" xr:uid="{00000000-0005-0000-0000-0000EC030000}"/>
    <cellStyle name="Moneda 3 3 42" xfId="1014" xr:uid="{00000000-0005-0000-0000-0000ED030000}"/>
    <cellStyle name="Moneda 3 3 43" xfId="1015" xr:uid="{00000000-0005-0000-0000-0000EE030000}"/>
    <cellStyle name="Moneda 3 3 44" xfId="1016" xr:uid="{00000000-0005-0000-0000-0000EF030000}"/>
    <cellStyle name="Moneda 3 3 45" xfId="1017" xr:uid="{00000000-0005-0000-0000-0000F0030000}"/>
    <cellStyle name="Moneda 3 3 46" xfId="1018" xr:uid="{00000000-0005-0000-0000-0000F1030000}"/>
    <cellStyle name="Moneda 3 3 47" xfId="1019" xr:uid="{00000000-0005-0000-0000-0000F2030000}"/>
    <cellStyle name="Moneda 3 3 48" xfId="1020" xr:uid="{00000000-0005-0000-0000-0000F3030000}"/>
    <cellStyle name="Moneda 3 3 49" xfId="1021" xr:uid="{00000000-0005-0000-0000-0000F4030000}"/>
    <cellStyle name="Moneda 3 3 5" xfId="1022" xr:uid="{00000000-0005-0000-0000-0000F5030000}"/>
    <cellStyle name="Moneda 3 3 50" xfId="1023" xr:uid="{00000000-0005-0000-0000-0000F6030000}"/>
    <cellStyle name="Moneda 3 3 51" xfId="1024" xr:uid="{00000000-0005-0000-0000-0000F7030000}"/>
    <cellStyle name="Moneda 3 3 52" xfId="1025" xr:uid="{00000000-0005-0000-0000-0000F8030000}"/>
    <cellStyle name="Moneda 3 3 53" xfId="1026" xr:uid="{00000000-0005-0000-0000-0000F9030000}"/>
    <cellStyle name="Moneda 3 3 54" xfId="1027" xr:uid="{00000000-0005-0000-0000-0000FA030000}"/>
    <cellStyle name="Moneda 3 3 55" xfId="1028" xr:uid="{00000000-0005-0000-0000-0000FB030000}"/>
    <cellStyle name="Moneda 3 3 56" xfId="1029" xr:uid="{00000000-0005-0000-0000-0000FC030000}"/>
    <cellStyle name="Moneda 3 3 57" xfId="1030" xr:uid="{00000000-0005-0000-0000-0000FD030000}"/>
    <cellStyle name="Moneda 3 3 58" xfId="1031" xr:uid="{00000000-0005-0000-0000-0000FE030000}"/>
    <cellStyle name="Moneda 3 3 59" xfId="1032" xr:uid="{00000000-0005-0000-0000-0000FF030000}"/>
    <cellStyle name="Moneda 3 3 6" xfId="1033" xr:uid="{00000000-0005-0000-0000-000000040000}"/>
    <cellStyle name="Moneda 3 3 60" xfId="1034" xr:uid="{00000000-0005-0000-0000-000001040000}"/>
    <cellStyle name="Moneda 3 3 61" xfId="1035" xr:uid="{00000000-0005-0000-0000-000002040000}"/>
    <cellStyle name="Moneda 3 3 62" xfId="1036" xr:uid="{00000000-0005-0000-0000-000003040000}"/>
    <cellStyle name="Moneda 3 3 63" xfId="1037" xr:uid="{00000000-0005-0000-0000-000004040000}"/>
    <cellStyle name="Moneda 3 3 64" xfId="1038" xr:uid="{00000000-0005-0000-0000-000005040000}"/>
    <cellStyle name="Moneda 3 3 7" xfId="1039" xr:uid="{00000000-0005-0000-0000-000006040000}"/>
    <cellStyle name="Moneda 3 3 8" xfId="1040" xr:uid="{00000000-0005-0000-0000-000007040000}"/>
    <cellStyle name="Moneda 3 3 9" xfId="1041" xr:uid="{00000000-0005-0000-0000-000008040000}"/>
    <cellStyle name="Moneda 3 30" xfId="1042" xr:uid="{00000000-0005-0000-0000-000009040000}"/>
    <cellStyle name="Moneda 3 31" xfId="1043" xr:uid="{00000000-0005-0000-0000-00000A040000}"/>
    <cellStyle name="Moneda 3 32" xfId="1044" xr:uid="{00000000-0005-0000-0000-00000B040000}"/>
    <cellStyle name="Moneda 3 33" xfId="1045" xr:uid="{00000000-0005-0000-0000-00000C040000}"/>
    <cellStyle name="Moneda 3 34" xfId="1046" xr:uid="{00000000-0005-0000-0000-00000D040000}"/>
    <cellStyle name="Moneda 3 35" xfId="1047" xr:uid="{00000000-0005-0000-0000-00000E040000}"/>
    <cellStyle name="Moneda 3 36" xfId="1048" xr:uid="{00000000-0005-0000-0000-00000F040000}"/>
    <cellStyle name="Moneda 3 36 2" xfId="1049" xr:uid="{00000000-0005-0000-0000-000010040000}"/>
    <cellStyle name="Moneda 3 37" xfId="1050" xr:uid="{00000000-0005-0000-0000-000011040000}"/>
    <cellStyle name="Moneda 3 38" xfId="1051" xr:uid="{00000000-0005-0000-0000-000012040000}"/>
    <cellStyle name="Moneda 3 39" xfId="1052" xr:uid="{00000000-0005-0000-0000-000013040000}"/>
    <cellStyle name="Moneda 3 4" xfId="1053" xr:uid="{00000000-0005-0000-0000-000014040000}"/>
    <cellStyle name="Moneda 3 4 10" xfId="1054" xr:uid="{00000000-0005-0000-0000-000015040000}"/>
    <cellStyle name="Moneda 3 4 11" xfId="1055" xr:uid="{00000000-0005-0000-0000-000016040000}"/>
    <cellStyle name="Moneda 3 4 12" xfId="1056" xr:uid="{00000000-0005-0000-0000-000017040000}"/>
    <cellStyle name="Moneda 3 4 13" xfId="1057" xr:uid="{00000000-0005-0000-0000-000018040000}"/>
    <cellStyle name="Moneda 3 4 14" xfId="1058" xr:uid="{00000000-0005-0000-0000-000019040000}"/>
    <cellStyle name="Moneda 3 4 15" xfId="1059" xr:uid="{00000000-0005-0000-0000-00001A040000}"/>
    <cellStyle name="Moneda 3 4 16" xfId="1060" xr:uid="{00000000-0005-0000-0000-00001B040000}"/>
    <cellStyle name="Moneda 3 4 17" xfId="1061" xr:uid="{00000000-0005-0000-0000-00001C040000}"/>
    <cellStyle name="Moneda 3 4 18" xfId="1062" xr:uid="{00000000-0005-0000-0000-00001D040000}"/>
    <cellStyle name="Moneda 3 4 19" xfId="1063" xr:uid="{00000000-0005-0000-0000-00001E040000}"/>
    <cellStyle name="Moneda 3 4 2" xfId="1064" xr:uid="{00000000-0005-0000-0000-00001F040000}"/>
    <cellStyle name="Moneda 3 4 20" xfId="1065" xr:uid="{00000000-0005-0000-0000-000020040000}"/>
    <cellStyle name="Moneda 3 4 21" xfId="1066" xr:uid="{00000000-0005-0000-0000-000021040000}"/>
    <cellStyle name="Moneda 3 4 22" xfId="1067" xr:uid="{00000000-0005-0000-0000-000022040000}"/>
    <cellStyle name="Moneda 3 4 23" xfId="1068" xr:uid="{00000000-0005-0000-0000-000023040000}"/>
    <cellStyle name="Moneda 3 4 24" xfId="1069" xr:uid="{00000000-0005-0000-0000-000024040000}"/>
    <cellStyle name="Moneda 3 4 25" xfId="1070" xr:uid="{00000000-0005-0000-0000-000025040000}"/>
    <cellStyle name="Moneda 3 4 26" xfId="1071" xr:uid="{00000000-0005-0000-0000-000026040000}"/>
    <cellStyle name="Moneda 3 4 27" xfId="1072" xr:uid="{00000000-0005-0000-0000-000027040000}"/>
    <cellStyle name="Moneda 3 4 28" xfId="1073" xr:uid="{00000000-0005-0000-0000-000028040000}"/>
    <cellStyle name="Moneda 3 4 29" xfId="1074" xr:uid="{00000000-0005-0000-0000-000029040000}"/>
    <cellStyle name="Moneda 3 4 3" xfId="1075" xr:uid="{00000000-0005-0000-0000-00002A040000}"/>
    <cellStyle name="Moneda 3 4 30" xfId="1076" xr:uid="{00000000-0005-0000-0000-00002B040000}"/>
    <cellStyle name="Moneda 3 4 31" xfId="1077" xr:uid="{00000000-0005-0000-0000-00002C040000}"/>
    <cellStyle name="Moneda 3 4 32" xfId="1078" xr:uid="{00000000-0005-0000-0000-00002D040000}"/>
    <cellStyle name="Moneda 3 4 33" xfId="1079" xr:uid="{00000000-0005-0000-0000-00002E040000}"/>
    <cellStyle name="Moneda 3 4 34" xfId="1080" xr:uid="{00000000-0005-0000-0000-00002F040000}"/>
    <cellStyle name="Moneda 3 4 35" xfId="1081" xr:uid="{00000000-0005-0000-0000-000030040000}"/>
    <cellStyle name="Moneda 3 4 36" xfId="1082" xr:uid="{00000000-0005-0000-0000-000031040000}"/>
    <cellStyle name="Moneda 3 4 37" xfId="1083" xr:uid="{00000000-0005-0000-0000-000032040000}"/>
    <cellStyle name="Moneda 3 4 38" xfId="1084" xr:uid="{00000000-0005-0000-0000-000033040000}"/>
    <cellStyle name="Moneda 3 4 39" xfId="1085" xr:uid="{00000000-0005-0000-0000-000034040000}"/>
    <cellStyle name="Moneda 3 4 4" xfId="1086" xr:uid="{00000000-0005-0000-0000-000035040000}"/>
    <cellStyle name="Moneda 3 4 40" xfId="1087" xr:uid="{00000000-0005-0000-0000-000036040000}"/>
    <cellStyle name="Moneda 3 4 41" xfId="1088" xr:uid="{00000000-0005-0000-0000-000037040000}"/>
    <cellStyle name="Moneda 3 4 42" xfId="1089" xr:uid="{00000000-0005-0000-0000-000038040000}"/>
    <cellStyle name="Moneda 3 4 43" xfId="1090" xr:uid="{00000000-0005-0000-0000-000039040000}"/>
    <cellStyle name="Moneda 3 4 44" xfId="1091" xr:uid="{00000000-0005-0000-0000-00003A040000}"/>
    <cellStyle name="Moneda 3 4 45" xfId="1092" xr:uid="{00000000-0005-0000-0000-00003B040000}"/>
    <cellStyle name="Moneda 3 4 46" xfId="1093" xr:uid="{00000000-0005-0000-0000-00003C040000}"/>
    <cellStyle name="Moneda 3 4 47" xfId="1094" xr:uid="{00000000-0005-0000-0000-00003D040000}"/>
    <cellStyle name="Moneda 3 4 48" xfId="1095" xr:uid="{00000000-0005-0000-0000-00003E040000}"/>
    <cellStyle name="Moneda 3 4 49" xfId="1096" xr:uid="{00000000-0005-0000-0000-00003F040000}"/>
    <cellStyle name="Moneda 3 4 5" xfId="1097" xr:uid="{00000000-0005-0000-0000-000040040000}"/>
    <cellStyle name="Moneda 3 4 50" xfId="1098" xr:uid="{00000000-0005-0000-0000-000041040000}"/>
    <cellStyle name="Moneda 3 4 51" xfId="1099" xr:uid="{00000000-0005-0000-0000-000042040000}"/>
    <cellStyle name="Moneda 3 4 52" xfId="1100" xr:uid="{00000000-0005-0000-0000-000043040000}"/>
    <cellStyle name="Moneda 3 4 53" xfId="1101" xr:uid="{00000000-0005-0000-0000-000044040000}"/>
    <cellStyle name="Moneda 3 4 54" xfId="1102" xr:uid="{00000000-0005-0000-0000-000045040000}"/>
    <cellStyle name="Moneda 3 4 55" xfId="1103" xr:uid="{00000000-0005-0000-0000-000046040000}"/>
    <cellStyle name="Moneda 3 4 56" xfId="1104" xr:uid="{00000000-0005-0000-0000-000047040000}"/>
    <cellStyle name="Moneda 3 4 57" xfId="1105" xr:uid="{00000000-0005-0000-0000-000048040000}"/>
    <cellStyle name="Moneda 3 4 58" xfId="1106" xr:uid="{00000000-0005-0000-0000-000049040000}"/>
    <cellStyle name="Moneda 3 4 59" xfId="1107" xr:uid="{00000000-0005-0000-0000-00004A040000}"/>
    <cellStyle name="Moneda 3 4 6" xfId="1108" xr:uid="{00000000-0005-0000-0000-00004B040000}"/>
    <cellStyle name="Moneda 3 4 60" xfId="1109" xr:uid="{00000000-0005-0000-0000-00004C040000}"/>
    <cellStyle name="Moneda 3 4 61" xfId="1110" xr:uid="{00000000-0005-0000-0000-00004D040000}"/>
    <cellStyle name="Moneda 3 4 62" xfId="1111" xr:uid="{00000000-0005-0000-0000-00004E040000}"/>
    <cellStyle name="Moneda 3 4 63" xfId="1112" xr:uid="{00000000-0005-0000-0000-00004F040000}"/>
    <cellStyle name="Moneda 3 4 64" xfId="1113" xr:uid="{00000000-0005-0000-0000-000050040000}"/>
    <cellStyle name="Moneda 3 4 7" xfId="1114" xr:uid="{00000000-0005-0000-0000-000051040000}"/>
    <cellStyle name="Moneda 3 4 8" xfId="1115" xr:uid="{00000000-0005-0000-0000-000052040000}"/>
    <cellStyle name="Moneda 3 4 9" xfId="1116" xr:uid="{00000000-0005-0000-0000-000053040000}"/>
    <cellStyle name="Moneda 3 40" xfId="1117" xr:uid="{00000000-0005-0000-0000-000054040000}"/>
    <cellStyle name="Moneda 3 41" xfId="1118" xr:uid="{00000000-0005-0000-0000-000055040000}"/>
    <cellStyle name="Moneda 3 42" xfId="1119" xr:uid="{00000000-0005-0000-0000-000056040000}"/>
    <cellStyle name="Moneda 3 43" xfId="1120" xr:uid="{00000000-0005-0000-0000-000057040000}"/>
    <cellStyle name="Moneda 3 44" xfId="1121" xr:uid="{00000000-0005-0000-0000-000058040000}"/>
    <cellStyle name="Moneda 3 45" xfId="1122" xr:uid="{00000000-0005-0000-0000-000059040000}"/>
    <cellStyle name="Moneda 3 46" xfId="1123" xr:uid="{00000000-0005-0000-0000-00005A040000}"/>
    <cellStyle name="Moneda 3 47" xfId="1124" xr:uid="{00000000-0005-0000-0000-00005B040000}"/>
    <cellStyle name="Moneda 3 48" xfId="1125" xr:uid="{00000000-0005-0000-0000-00005C040000}"/>
    <cellStyle name="Moneda 3 49" xfId="1126" xr:uid="{00000000-0005-0000-0000-00005D040000}"/>
    <cellStyle name="Moneda 3 5" xfId="1127" xr:uid="{00000000-0005-0000-0000-00005E040000}"/>
    <cellStyle name="Moneda 3 5 10" xfId="1128" xr:uid="{00000000-0005-0000-0000-00005F040000}"/>
    <cellStyle name="Moneda 3 5 11" xfId="1129" xr:uid="{00000000-0005-0000-0000-000060040000}"/>
    <cellStyle name="Moneda 3 5 12" xfId="1130" xr:uid="{00000000-0005-0000-0000-000061040000}"/>
    <cellStyle name="Moneda 3 5 13" xfId="1131" xr:uid="{00000000-0005-0000-0000-000062040000}"/>
    <cellStyle name="Moneda 3 5 14" xfId="1132" xr:uid="{00000000-0005-0000-0000-000063040000}"/>
    <cellStyle name="Moneda 3 5 15" xfId="1133" xr:uid="{00000000-0005-0000-0000-000064040000}"/>
    <cellStyle name="Moneda 3 5 16" xfId="1134" xr:uid="{00000000-0005-0000-0000-000065040000}"/>
    <cellStyle name="Moneda 3 5 17" xfId="1135" xr:uid="{00000000-0005-0000-0000-000066040000}"/>
    <cellStyle name="Moneda 3 5 18" xfId="1136" xr:uid="{00000000-0005-0000-0000-000067040000}"/>
    <cellStyle name="Moneda 3 5 19" xfId="1137" xr:uid="{00000000-0005-0000-0000-000068040000}"/>
    <cellStyle name="Moneda 3 5 2" xfId="1138" xr:uid="{00000000-0005-0000-0000-000069040000}"/>
    <cellStyle name="Moneda 3 5 2 2" xfId="1139" xr:uid="{00000000-0005-0000-0000-00006A040000}"/>
    <cellStyle name="Moneda 3 5 20" xfId="1140" xr:uid="{00000000-0005-0000-0000-00006B040000}"/>
    <cellStyle name="Moneda 3 5 21" xfId="1141" xr:uid="{00000000-0005-0000-0000-00006C040000}"/>
    <cellStyle name="Moneda 3 5 22" xfId="1142" xr:uid="{00000000-0005-0000-0000-00006D040000}"/>
    <cellStyle name="Moneda 3 5 23" xfId="1143" xr:uid="{00000000-0005-0000-0000-00006E040000}"/>
    <cellStyle name="Moneda 3 5 24" xfId="1144" xr:uid="{00000000-0005-0000-0000-00006F040000}"/>
    <cellStyle name="Moneda 3 5 25" xfId="1145" xr:uid="{00000000-0005-0000-0000-000070040000}"/>
    <cellStyle name="Moneda 3 5 26" xfId="1146" xr:uid="{00000000-0005-0000-0000-000071040000}"/>
    <cellStyle name="Moneda 3 5 27" xfId="1147" xr:uid="{00000000-0005-0000-0000-000072040000}"/>
    <cellStyle name="Moneda 3 5 28" xfId="1148" xr:uid="{00000000-0005-0000-0000-000073040000}"/>
    <cellStyle name="Moneda 3 5 29" xfId="1149" xr:uid="{00000000-0005-0000-0000-000074040000}"/>
    <cellStyle name="Moneda 3 5 3" xfId="1150" xr:uid="{00000000-0005-0000-0000-000075040000}"/>
    <cellStyle name="Moneda 3 5 30" xfId="1151" xr:uid="{00000000-0005-0000-0000-000076040000}"/>
    <cellStyle name="Moneda 3 5 31" xfId="1152" xr:uid="{00000000-0005-0000-0000-000077040000}"/>
    <cellStyle name="Moneda 3 5 32" xfId="1153" xr:uid="{00000000-0005-0000-0000-000078040000}"/>
    <cellStyle name="Moneda 3 5 4" xfId="1154" xr:uid="{00000000-0005-0000-0000-000079040000}"/>
    <cellStyle name="Moneda 3 5 5" xfId="1155" xr:uid="{00000000-0005-0000-0000-00007A040000}"/>
    <cellStyle name="Moneda 3 5 6" xfId="1156" xr:uid="{00000000-0005-0000-0000-00007B040000}"/>
    <cellStyle name="Moneda 3 5 7" xfId="1157" xr:uid="{00000000-0005-0000-0000-00007C040000}"/>
    <cellStyle name="Moneda 3 5 8" xfId="1158" xr:uid="{00000000-0005-0000-0000-00007D040000}"/>
    <cellStyle name="Moneda 3 5 9" xfId="1159" xr:uid="{00000000-0005-0000-0000-00007E040000}"/>
    <cellStyle name="Moneda 3 50" xfId="1160" xr:uid="{00000000-0005-0000-0000-00007F040000}"/>
    <cellStyle name="Moneda 3 51" xfId="1161" xr:uid="{00000000-0005-0000-0000-000080040000}"/>
    <cellStyle name="Moneda 3 52" xfId="1162" xr:uid="{00000000-0005-0000-0000-000081040000}"/>
    <cellStyle name="Moneda 3 53" xfId="1163" xr:uid="{00000000-0005-0000-0000-000082040000}"/>
    <cellStyle name="Moneda 3 54" xfId="1164" xr:uid="{00000000-0005-0000-0000-000083040000}"/>
    <cellStyle name="Moneda 3 55" xfId="1165" xr:uid="{00000000-0005-0000-0000-000084040000}"/>
    <cellStyle name="Moneda 3 56" xfId="1166" xr:uid="{00000000-0005-0000-0000-000085040000}"/>
    <cellStyle name="Moneda 3 57" xfId="1167" xr:uid="{00000000-0005-0000-0000-000086040000}"/>
    <cellStyle name="Moneda 3 58" xfId="1168" xr:uid="{00000000-0005-0000-0000-000087040000}"/>
    <cellStyle name="Moneda 3 59" xfId="1169" xr:uid="{00000000-0005-0000-0000-000088040000}"/>
    <cellStyle name="Moneda 3 6" xfId="1170" xr:uid="{00000000-0005-0000-0000-000089040000}"/>
    <cellStyle name="Moneda 3 6 2" xfId="1171" xr:uid="{00000000-0005-0000-0000-00008A040000}"/>
    <cellStyle name="Moneda 3 6 3" xfId="1172" xr:uid="{00000000-0005-0000-0000-00008B040000}"/>
    <cellStyle name="Moneda 3 6 4" xfId="1173" xr:uid="{00000000-0005-0000-0000-00008C040000}"/>
    <cellStyle name="Moneda 3 60" xfId="1174" xr:uid="{00000000-0005-0000-0000-00008D040000}"/>
    <cellStyle name="Moneda 3 61" xfId="1175" xr:uid="{00000000-0005-0000-0000-00008E040000}"/>
    <cellStyle name="Moneda 3 62" xfId="1176" xr:uid="{00000000-0005-0000-0000-00008F040000}"/>
    <cellStyle name="Moneda 3 63" xfId="1177" xr:uid="{00000000-0005-0000-0000-000090040000}"/>
    <cellStyle name="Moneda 3 64" xfId="1178" xr:uid="{00000000-0005-0000-0000-000091040000}"/>
    <cellStyle name="Moneda 3 65" xfId="1179" xr:uid="{00000000-0005-0000-0000-000092040000}"/>
    <cellStyle name="Moneda 3 66" xfId="1180" xr:uid="{00000000-0005-0000-0000-000093040000}"/>
    <cellStyle name="Moneda 3 67" xfId="1181" xr:uid="{00000000-0005-0000-0000-000094040000}"/>
    <cellStyle name="Moneda 3 68" xfId="1182" xr:uid="{00000000-0005-0000-0000-000095040000}"/>
    <cellStyle name="Moneda 3 69" xfId="1183" xr:uid="{00000000-0005-0000-0000-000096040000}"/>
    <cellStyle name="Moneda 3 7" xfId="1184" xr:uid="{00000000-0005-0000-0000-000097040000}"/>
    <cellStyle name="Moneda 3 7 2" xfId="1185" xr:uid="{00000000-0005-0000-0000-000098040000}"/>
    <cellStyle name="Moneda 3 8" xfId="1186" xr:uid="{00000000-0005-0000-0000-000099040000}"/>
    <cellStyle name="Moneda 3 9" xfId="1187" xr:uid="{00000000-0005-0000-0000-00009A040000}"/>
    <cellStyle name="Moneda 4" xfId="1188" xr:uid="{00000000-0005-0000-0000-00009B040000}"/>
    <cellStyle name="Moneda 4 10" xfId="1189" xr:uid="{00000000-0005-0000-0000-00009C040000}"/>
    <cellStyle name="Moneda 4 11" xfId="1190" xr:uid="{00000000-0005-0000-0000-00009D040000}"/>
    <cellStyle name="Moneda 4 12" xfId="1191" xr:uid="{00000000-0005-0000-0000-00009E040000}"/>
    <cellStyle name="Moneda 4 13" xfId="1192" xr:uid="{00000000-0005-0000-0000-00009F040000}"/>
    <cellStyle name="Moneda 4 14" xfId="1193" xr:uid="{00000000-0005-0000-0000-0000A0040000}"/>
    <cellStyle name="Moneda 4 15" xfId="1194" xr:uid="{00000000-0005-0000-0000-0000A1040000}"/>
    <cellStyle name="Moneda 4 16" xfId="1195" xr:uid="{00000000-0005-0000-0000-0000A2040000}"/>
    <cellStyle name="Moneda 4 17" xfId="1196" xr:uid="{00000000-0005-0000-0000-0000A3040000}"/>
    <cellStyle name="Moneda 4 18" xfId="1197" xr:uid="{00000000-0005-0000-0000-0000A4040000}"/>
    <cellStyle name="Moneda 4 19" xfId="1198" xr:uid="{00000000-0005-0000-0000-0000A5040000}"/>
    <cellStyle name="Moneda 4 2" xfId="1199" xr:uid="{00000000-0005-0000-0000-0000A6040000}"/>
    <cellStyle name="Moneda 4 2 10" xfId="1200" xr:uid="{00000000-0005-0000-0000-0000A7040000}"/>
    <cellStyle name="Moneda 4 2 11" xfId="1201" xr:uid="{00000000-0005-0000-0000-0000A8040000}"/>
    <cellStyle name="Moneda 4 2 12" xfId="1202" xr:uid="{00000000-0005-0000-0000-0000A9040000}"/>
    <cellStyle name="Moneda 4 2 13" xfId="1203" xr:uid="{00000000-0005-0000-0000-0000AA040000}"/>
    <cellStyle name="Moneda 4 2 14" xfId="1204" xr:uid="{00000000-0005-0000-0000-0000AB040000}"/>
    <cellStyle name="Moneda 4 2 15" xfId="1205" xr:uid="{00000000-0005-0000-0000-0000AC040000}"/>
    <cellStyle name="Moneda 4 2 16" xfId="1206" xr:uid="{00000000-0005-0000-0000-0000AD040000}"/>
    <cellStyle name="Moneda 4 2 17" xfId="1207" xr:uid="{00000000-0005-0000-0000-0000AE040000}"/>
    <cellStyle name="Moneda 4 2 18" xfId="1208" xr:uid="{00000000-0005-0000-0000-0000AF040000}"/>
    <cellStyle name="Moneda 4 2 19" xfId="1209" xr:uid="{00000000-0005-0000-0000-0000B0040000}"/>
    <cellStyle name="Moneda 4 2 2" xfId="1210" xr:uid="{00000000-0005-0000-0000-0000B1040000}"/>
    <cellStyle name="Moneda 4 2 20" xfId="1211" xr:uid="{00000000-0005-0000-0000-0000B2040000}"/>
    <cellStyle name="Moneda 4 2 21" xfId="1212" xr:uid="{00000000-0005-0000-0000-0000B3040000}"/>
    <cellStyle name="Moneda 4 2 22" xfId="1213" xr:uid="{00000000-0005-0000-0000-0000B4040000}"/>
    <cellStyle name="Moneda 4 2 23" xfId="1214" xr:uid="{00000000-0005-0000-0000-0000B5040000}"/>
    <cellStyle name="Moneda 4 2 24" xfId="1215" xr:uid="{00000000-0005-0000-0000-0000B6040000}"/>
    <cellStyle name="Moneda 4 2 25" xfId="1216" xr:uid="{00000000-0005-0000-0000-0000B7040000}"/>
    <cellStyle name="Moneda 4 2 26" xfId="1217" xr:uid="{00000000-0005-0000-0000-0000B8040000}"/>
    <cellStyle name="Moneda 4 2 27" xfId="1218" xr:uid="{00000000-0005-0000-0000-0000B9040000}"/>
    <cellStyle name="Moneda 4 2 28" xfId="1219" xr:uid="{00000000-0005-0000-0000-0000BA040000}"/>
    <cellStyle name="Moneda 4 2 29" xfId="1220" xr:uid="{00000000-0005-0000-0000-0000BB040000}"/>
    <cellStyle name="Moneda 4 2 3" xfId="1221" xr:uid="{00000000-0005-0000-0000-0000BC040000}"/>
    <cellStyle name="Moneda 4 2 30" xfId="1222" xr:uid="{00000000-0005-0000-0000-0000BD040000}"/>
    <cellStyle name="Moneda 4 2 31" xfId="1223" xr:uid="{00000000-0005-0000-0000-0000BE040000}"/>
    <cellStyle name="Moneda 4 2 32" xfId="1224" xr:uid="{00000000-0005-0000-0000-0000BF040000}"/>
    <cellStyle name="Moneda 4 2 33" xfId="1225" xr:uid="{00000000-0005-0000-0000-0000C0040000}"/>
    <cellStyle name="Moneda 4 2 34" xfId="1226" xr:uid="{00000000-0005-0000-0000-0000C1040000}"/>
    <cellStyle name="Moneda 4 2 35" xfId="1227" xr:uid="{00000000-0005-0000-0000-0000C2040000}"/>
    <cellStyle name="Moneda 4 2 36" xfId="1228" xr:uid="{00000000-0005-0000-0000-0000C3040000}"/>
    <cellStyle name="Moneda 4 2 37" xfId="1229" xr:uid="{00000000-0005-0000-0000-0000C4040000}"/>
    <cellStyle name="Moneda 4 2 38" xfId="1230" xr:uid="{00000000-0005-0000-0000-0000C5040000}"/>
    <cellStyle name="Moneda 4 2 39" xfId="1231" xr:uid="{00000000-0005-0000-0000-0000C6040000}"/>
    <cellStyle name="Moneda 4 2 4" xfId="1232" xr:uid="{00000000-0005-0000-0000-0000C7040000}"/>
    <cellStyle name="Moneda 4 2 40" xfId="1233" xr:uid="{00000000-0005-0000-0000-0000C8040000}"/>
    <cellStyle name="Moneda 4 2 41" xfId="1234" xr:uid="{00000000-0005-0000-0000-0000C9040000}"/>
    <cellStyle name="Moneda 4 2 42" xfId="1235" xr:uid="{00000000-0005-0000-0000-0000CA040000}"/>
    <cellStyle name="Moneda 4 2 43" xfId="1236" xr:uid="{00000000-0005-0000-0000-0000CB040000}"/>
    <cellStyle name="Moneda 4 2 44" xfId="1237" xr:uid="{00000000-0005-0000-0000-0000CC040000}"/>
    <cellStyle name="Moneda 4 2 45" xfId="1238" xr:uid="{00000000-0005-0000-0000-0000CD040000}"/>
    <cellStyle name="Moneda 4 2 46" xfId="1239" xr:uid="{00000000-0005-0000-0000-0000CE040000}"/>
    <cellStyle name="Moneda 4 2 47" xfId="1240" xr:uid="{00000000-0005-0000-0000-0000CF040000}"/>
    <cellStyle name="Moneda 4 2 48" xfId="1241" xr:uid="{00000000-0005-0000-0000-0000D0040000}"/>
    <cellStyle name="Moneda 4 2 49" xfId="1242" xr:uid="{00000000-0005-0000-0000-0000D1040000}"/>
    <cellStyle name="Moneda 4 2 5" xfId="1243" xr:uid="{00000000-0005-0000-0000-0000D2040000}"/>
    <cellStyle name="Moneda 4 2 50" xfId="1244" xr:uid="{00000000-0005-0000-0000-0000D3040000}"/>
    <cellStyle name="Moneda 4 2 51" xfId="1245" xr:uid="{00000000-0005-0000-0000-0000D4040000}"/>
    <cellStyle name="Moneda 4 2 52" xfId="1246" xr:uid="{00000000-0005-0000-0000-0000D5040000}"/>
    <cellStyle name="Moneda 4 2 53" xfId="1247" xr:uid="{00000000-0005-0000-0000-0000D6040000}"/>
    <cellStyle name="Moneda 4 2 54" xfId="1248" xr:uid="{00000000-0005-0000-0000-0000D7040000}"/>
    <cellStyle name="Moneda 4 2 55" xfId="1249" xr:uid="{00000000-0005-0000-0000-0000D8040000}"/>
    <cellStyle name="Moneda 4 2 56" xfId="1250" xr:uid="{00000000-0005-0000-0000-0000D9040000}"/>
    <cellStyle name="Moneda 4 2 57" xfId="1251" xr:uid="{00000000-0005-0000-0000-0000DA040000}"/>
    <cellStyle name="Moneda 4 2 58" xfId="1252" xr:uid="{00000000-0005-0000-0000-0000DB040000}"/>
    <cellStyle name="Moneda 4 2 59" xfId="1253" xr:uid="{00000000-0005-0000-0000-0000DC040000}"/>
    <cellStyle name="Moneda 4 2 6" xfId="1254" xr:uid="{00000000-0005-0000-0000-0000DD040000}"/>
    <cellStyle name="Moneda 4 2 60" xfId="1255" xr:uid="{00000000-0005-0000-0000-0000DE040000}"/>
    <cellStyle name="Moneda 4 2 61" xfId="1256" xr:uid="{00000000-0005-0000-0000-0000DF040000}"/>
    <cellStyle name="Moneda 4 2 62" xfId="1257" xr:uid="{00000000-0005-0000-0000-0000E0040000}"/>
    <cellStyle name="Moneda 4 2 63" xfId="1258" xr:uid="{00000000-0005-0000-0000-0000E1040000}"/>
    <cellStyle name="Moneda 4 2 64" xfId="1259" xr:uid="{00000000-0005-0000-0000-0000E2040000}"/>
    <cellStyle name="Moneda 4 2 7" xfId="1260" xr:uid="{00000000-0005-0000-0000-0000E3040000}"/>
    <cellStyle name="Moneda 4 2 8" xfId="1261" xr:uid="{00000000-0005-0000-0000-0000E4040000}"/>
    <cellStyle name="Moneda 4 2 9" xfId="1262" xr:uid="{00000000-0005-0000-0000-0000E5040000}"/>
    <cellStyle name="Moneda 4 20" xfId="1263" xr:uid="{00000000-0005-0000-0000-0000E6040000}"/>
    <cellStyle name="Moneda 4 21" xfId="1264" xr:uid="{00000000-0005-0000-0000-0000E7040000}"/>
    <cellStyle name="Moneda 4 22" xfId="1265" xr:uid="{00000000-0005-0000-0000-0000E8040000}"/>
    <cellStyle name="Moneda 4 23" xfId="1266" xr:uid="{00000000-0005-0000-0000-0000E9040000}"/>
    <cellStyle name="Moneda 4 24" xfId="1267" xr:uid="{00000000-0005-0000-0000-0000EA040000}"/>
    <cellStyle name="Moneda 4 25" xfId="1268" xr:uid="{00000000-0005-0000-0000-0000EB040000}"/>
    <cellStyle name="Moneda 4 26" xfId="1269" xr:uid="{00000000-0005-0000-0000-0000EC040000}"/>
    <cellStyle name="Moneda 4 27" xfId="1270" xr:uid="{00000000-0005-0000-0000-0000ED040000}"/>
    <cellStyle name="Moneda 4 28" xfId="1271" xr:uid="{00000000-0005-0000-0000-0000EE040000}"/>
    <cellStyle name="Moneda 4 29" xfId="1272" xr:uid="{00000000-0005-0000-0000-0000EF040000}"/>
    <cellStyle name="Moneda 4 3" xfId="1273" xr:uid="{00000000-0005-0000-0000-0000F0040000}"/>
    <cellStyle name="Moneda 4 3 10" xfId="1274" xr:uid="{00000000-0005-0000-0000-0000F1040000}"/>
    <cellStyle name="Moneda 4 3 11" xfId="1275" xr:uid="{00000000-0005-0000-0000-0000F2040000}"/>
    <cellStyle name="Moneda 4 3 12" xfId="1276" xr:uid="{00000000-0005-0000-0000-0000F3040000}"/>
    <cellStyle name="Moneda 4 3 13" xfId="1277" xr:uid="{00000000-0005-0000-0000-0000F4040000}"/>
    <cellStyle name="Moneda 4 3 14" xfId="1278" xr:uid="{00000000-0005-0000-0000-0000F5040000}"/>
    <cellStyle name="Moneda 4 3 15" xfId="1279" xr:uid="{00000000-0005-0000-0000-0000F6040000}"/>
    <cellStyle name="Moneda 4 3 16" xfId="1280" xr:uid="{00000000-0005-0000-0000-0000F7040000}"/>
    <cellStyle name="Moneda 4 3 17" xfId="1281" xr:uid="{00000000-0005-0000-0000-0000F8040000}"/>
    <cellStyle name="Moneda 4 3 18" xfId="1282" xr:uid="{00000000-0005-0000-0000-0000F9040000}"/>
    <cellStyle name="Moneda 4 3 19" xfId="1283" xr:uid="{00000000-0005-0000-0000-0000FA040000}"/>
    <cellStyle name="Moneda 4 3 2" xfId="1284" xr:uid="{00000000-0005-0000-0000-0000FB040000}"/>
    <cellStyle name="Moneda 4 3 20" xfId="1285" xr:uid="{00000000-0005-0000-0000-0000FC040000}"/>
    <cellStyle name="Moneda 4 3 21" xfId="1286" xr:uid="{00000000-0005-0000-0000-0000FD040000}"/>
    <cellStyle name="Moneda 4 3 22" xfId="1287" xr:uid="{00000000-0005-0000-0000-0000FE040000}"/>
    <cellStyle name="Moneda 4 3 23" xfId="1288" xr:uid="{00000000-0005-0000-0000-0000FF040000}"/>
    <cellStyle name="Moneda 4 3 24" xfId="1289" xr:uid="{00000000-0005-0000-0000-000000050000}"/>
    <cellStyle name="Moneda 4 3 25" xfId="1290" xr:uid="{00000000-0005-0000-0000-000001050000}"/>
    <cellStyle name="Moneda 4 3 26" xfId="1291" xr:uid="{00000000-0005-0000-0000-000002050000}"/>
    <cellStyle name="Moneda 4 3 27" xfId="1292" xr:uid="{00000000-0005-0000-0000-000003050000}"/>
    <cellStyle name="Moneda 4 3 28" xfId="1293" xr:uid="{00000000-0005-0000-0000-000004050000}"/>
    <cellStyle name="Moneda 4 3 29" xfId="1294" xr:uid="{00000000-0005-0000-0000-000005050000}"/>
    <cellStyle name="Moneda 4 3 3" xfId="1295" xr:uid="{00000000-0005-0000-0000-000006050000}"/>
    <cellStyle name="Moneda 4 3 30" xfId="1296" xr:uid="{00000000-0005-0000-0000-000007050000}"/>
    <cellStyle name="Moneda 4 3 31" xfId="1297" xr:uid="{00000000-0005-0000-0000-000008050000}"/>
    <cellStyle name="Moneda 4 3 32" xfId="1298" xr:uid="{00000000-0005-0000-0000-000009050000}"/>
    <cellStyle name="Moneda 4 3 33" xfId="1299" xr:uid="{00000000-0005-0000-0000-00000A050000}"/>
    <cellStyle name="Moneda 4 3 34" xfId="1300" xr:uid="{00000000-0005-0000-0000-00000B050000}"/>
    <cellStyle name="Moneda 4 3 35" xfId="1301" xr:uid="{00000000-0005-0000-0000-00000C050000}"/>
    <cellStyle name="Moneda 4 3 36" xfId="1302" xr:uid="{00000000-0005-0000-0000-00000D050000}"/>
    <cellStyle name="Moneda 4 3 37" xfId="1303" xr:uid="{00000000-0005-0000-0000-00000E050000}"/>
    <cellStyle name="Moneda 4 3 38" xfId="1304" xr:uid="{00000000-0005-0000-0000-00000F050000}"/>
    <cellStyle name="Moneda 4 3 39" xfId="1305" xr:uid="{00000000-0005-0000-0000-000010050000}"/>
    <cellStyle name="Moneda 4 3 4" xfId="1306" xr:uid="{00000000-0005-0000-0000-000011050000}"/>
    <cellStyle name="Moneda 4 3 40" xfId="1307" xr:uid="{00000000-0005-0000-0000-000012050000}"/>
    <cellStyle name="Moneda 4 3 41" xfId="1308" xr:uid="{00000000-0005-0000-0000-000013050000}"/>
    <cellStyle name="Moneda 4 3 42" xfId="1309" xr:uid="{00000000-0005-0000-0000-000014050000}"/>
    <cellStyle name="Moneda 4 3 43" xfId="1310" xr:uid="{00000000-0005-0000-0000-000015050000}"/>
    <cellStyle name="Moneda 4 3 44" xfId="1311" xr:uid="{00000000-0005-0000-0000-000016050000}"/>
    <cellStyle name="Moneda 4 3 45" xfId="1312" xr:uid="{00000000-0005-0000-0000-000017050000}"/>
    <cellStyle name="Moneda 4 3 46" xfId="1313" xr:uid="{00000000-0005-0000-0000-000018050000}"/>
    <cellStyle name="Moneda 4 3 47" xfId="1314" xr:uid="{00000000-0005-0000-0000-000019050000}"/>
    <cellStyle name="Moneda 4 3 48" xfId="1315" xr:uid="{00000000-0005-0000-0000-00001A050000}"/>
    <cellStyle name="Moneda 4 3 49" xfId="1316" xr:uid="{00000000-0005-0000-0000-00001B050000}"/>
    <cellStyle name="Moneda 4 3 5" xfId="1317" xr:uid="{00000000-0005-0000-0000-00001C050000}"/>
    <cellStyle name="Moneda 4 3 50" xfId="1318" xr:uid="{00000000-0005-0000-0000-00001D050000}"/>
    <cellStyle name="Moneda 4 3 51" xfId="1319" xr:uid="{00000000-0005-0000-0000-00001E050000}"/>
    <cellStyle name="Moneda 4 3 52" xfId="1320" xr:uid="{00000000-0005-0000-0000-00001F050000}"/>
    <cellStyle name="Moneda 4 3 53" xfId="1321" xr:uid="{00000000-0005-0000-0000-000020050000}"/>
    <cellStyle name="Moneda 4 3 54" xfId="1322" xr:uid="{00000000-0005-0000-0000-000021050000}"/>
    <cellStyle name="Moneda 4 3 55" xfId="1323" xr:uid="{00000000-0005-0000-0000-000022050000}"/>
    <cellStyle name="Moneda 4 3 56" xfId="1324" xr:uid="{00000000-0005-0000-0000-000023050000}"/>
    <cellStyle name="Moneda 4 3 57" xfId="1325" xr:uid="{00000000-0005-0000-0000-000024050000}"/>
    <cellStyle name="Moneda 4 3 58" xfId="1326" xr:uid="{00000000-0005-0000-0000-000025050000}"/>
    <cellStyle name="Moneda 4 3 59" xfId="1327" xr:uid="{00000000-0005-0000-0000-000026050000}"/>
    <cellStyle name="Moneda 4 3 6" xfId="1328" xr:uid="{00000000-0005-0000-0000-000027050000}"/>
    <cellStyle name="Moneda 4 3 60" xfId="1329" xr:uid="{00000000-0005-0000-0000-000028050000}"/>
    <cellStyle name="Moneda 4 3 61" xfId="1330" xr:uid="{00000000-0005-0000-0000-000029050000}"/>
    <cellStyle name="Moneda 4 3 62" xfId="1331" xr:uid="{00000000-0005-0000-0000-00002A050000}"/>
    <cellStyle name="Moneda 4 3 63" xfId="1332" xr:uid="{00000000-0005-0000-0000-00002B050000}"/>
    <cellStyle name="Moneda 4 3 64" xfId="1333" xr:uid="{00000000-0005-0000-0000-00002C050000}"/>
    <cellStyle name="Moneda 4 3 7" xfId="1334" xr:uid="{00000000-0005-0000-0000-00002D050000}"/>
    <cellStyle name="Moneda 4 3 8" xfId="1335" xr:uid="{00000000-0005-0000-0000-00002E050000}"/>
    <cellStyle name="Moneda 4 3 9" xfId="1336" xr:uid="{00000000-0005-0000-0000-00002F050000}"/>
    <cellStyle name="Moneda 4 30" xfId="1337" xr:uid="{00000000-0005-0000-0000-000030050000}"/>
    <cellStyle name="Moneda 4 31" xfId="1338" xr:uid="{00000000-0005-0000-0000-000031050000}"/>
    <cellStyle name="Moneda 4 32" xfId="1339" xr:uid="{00000000-0005-0000-0000-000032050000}"/>
    <cellStyle name="Moneda 4 33" xfId="1340" xr:uid="{00000000-0005-0000-0000-000033050000}"/>
    <cellStyle name="Moneda 4 34" xfId="1341" xr:uid="{00000000-0005-0000-0000-000034050000}"/>
    <cellStyle name="Moneda 4 35" xfId="1342" xr:uid="{00000000-0005-0000-0000-000035050000}"/>
    <cellStyle name="Moneda 4 36" xfId="1343" xr:uid="{00000000-0005-0000-0000-000036050000}"/>
    <cellStyle name="Moneda 4 37" xfId="1344" xr:uid="{00000000-0005-0000-0000-000037050000}"/>
    <cellStyle name="Moneda 4 38" xfId="1345" xr:uid="{00000000-0005-0000-0000-000038050000}"/>
    <cellStyle name="Moneda 4 39" xfId="1346" xr:uid="{00000000-0005-0000-0000-000039050000}"/>
    <cellStyle name="Moneda 4 4" xfId="1347" xr:uid="{00000000-0005-0000-0000-00003A050000}"/>
    <cellStyle name="Moneda 4 4 10" xfId="1348" xr:uid="{00000000-0005-0000-0000-00003B050000}"/>
    <cellStyle name="Moneda 4 4 11" xfId="1349" xr:uid="{00000000-0005-0000-0000-00003C050000}"/>
    <cellStyle name="Moneda 4 4 12" xfId="1350" xr:uid="{00000000-0005-0000-0000-00003D050000}"/>
    <cellStyle name="Moneda 4 4 13" xfId="1351" xr:uid="{00000000-0005-0000-0000-00003E050000}"/>
    <cellStyle name="Moneda 4 4 14" xfId="1352" xr:uid="{00000000-0005-0000-0000-00003F050000}"/>
    <cellStyle name="Moneda 4 4 15" xfId="1353" xr:uid="{00000000-0005-0000-0000-000040050000}"/>
    <cellStyle name="Moneda 4 4 16" xfId="1354" xr:uid="{00000000-0005-0000-0000-000041050000}"/>
    <cellStyle name="Moneda 4 4 17" xfId="1355" xr:uid="{00000000-0005-0000-0000-000042050000}"/>
    <cellStyle name="Moneda 4 4 18" xfId="1356" xr:uid="{00000000-0005-0000-0000-000043050000}"/>
    <cellStyle name="Moneda 4 4 19" xfId="1357" xr:uid="{00000000-0005-0000-0000-000044050000}"/>
    <cellStyle name="Moneda 4 4 2" xfId="1358" xr:uid="{00000000-0005-0000-0000-000045050000}"/>
    <cellStyle name="Moneda 4 4 20" xfId="1359" xr:uid="{00000000-0005-0000-0000-000046050000}"/>
    <cellStyle name="Moneda 4 4 21" xfId="1360" xr:uid="{00000000-0005-0000-0000-000047050000}"/>
    <cellStyle name="Moneda 4 4 22" xfId="1361" xr:uid="{00000000-0005-0000-0000-000048050000}"/>
    <cellStyle name="Moneda 4 4 23" xfId="1362" xr:uid="{00000000-0005-0000-0000-000049050000}"/>
    <cellStyle name="Moneda 4 4 24" xfId="1363" xr:uid="{00000000-0005-0000-0000-00004A050000}"/>
    <cellStyle name="Moneda 4 4 25" xfId="1364" xr:uid="{00000000-0005-0000-0000-00004B050000}"/>
    <cellStyle name="Moneda 4 4 26" xfId="1365" xr:uid="{00000000-0005-0000-0000-00004C050000}"/>
    <cellStyle name="Moneda 4 4 27" xfId="1366" xr:uid="{00000000-0005-0000-0000-00004D050000}"/>
    <cellStyle name="Moneda 4 4 28" xfId="1367" xr:uid="{00000000-0005-0000-0000-00004E050000}"/>
    <cellStyle name="Moneda 4 4 29" xfId="1368" xr:uid="{00000000-0005-0000-0000-00004F050000}"/>
    <cellStyle name="Moneda 4 4 3" xfId="1369" xr:uid="{00000000-0005-0000-0000-000050050000}"/>
    <cellStyle name="Moneda 4 4 30" xfId="1370" xr:uid="{00000000-0005-0000-0000-000051050000}"/>
    <cellStyle name="Moneda 4 4 31" xfId="1371" xr:uid="{00000000-0005-0000-0000-000052050000}"/>
    <cellStyle name="Moneda 4 4 32" xfId="1372" xr:uid="{00000000-0005-0000-0000-000053050000}"/>
    <cellStyle name="Moneda 4 4 33" xfId="1373" xr:uid="{00000000-0005-0000-0000-000054050000}"/>
    <cellStyle name="Moneda 4 4 34" xfId="1374" xr:uid="{00000000-0005-0000-0000-000055050000}"/>
    <cellStyle name="Moneda 4 4 35" xfId="1375" xr:uid="{00000000-0005-0000-0000-000056050000}"/>
    <cellStyle name="Moneda 4 4 36" xfId="1376" xr:uid="{00000000-0005-0000-0000-000057050000}"/>
    <cellStyle name="Moneda 4 4 37" xfId="1377" xr:uid="{00000000-0005-0000-0000-000058050000}"/>
    <cellStyle name="Moneda 4 4 38" xfId="1378" xr:uid="{00000000-0005-0000-0000-000059050000}"/>
    <cellStyle name="Moneda 4 4 39" xfId="1379" xr:uid="{00000000-0005-0000-0000-00005A050000}"/>
    <cellStyle name="Moneda 4 4 4" xfId="1380" xr:uid="{00000000-0005-0000-0000-00005B050000}"/>
    <cellStyle name="Moneda 4 4 40" xfId="1381" xr:uid="{00000000-0005-0000-0000-00005C050000}"/>
    <cellStyle name="Moneda 4 4 41" xfId="1382" xr:uid="{00000000-0005-0000-0000-00005D050000}"/>
    <cellStyle name="Moneda 4 4 42" xfId="1383" xr:uid="{00000000-0005-0000-0000-00005E050000}"/>
    <cellStyle name="Moneda 4 4 43" xfId="1384" xr:uid="{00000000-0005-0000-0000-00005F050000}"/>
    <cellStyle name="Moneda 4 4 44" xfId="1385" xr:uid="{00000000-0005-0000-0000-000060050000}"/>
    <cellStyle name="Moneda 4 4 45" xfId="1386" xr:uid="{00000000-0005-0000-0000-000061050000}"/>
    <cellStyle name="Moneda 4 4 46" xfId="1387" xr:uid="{00000000-0005-0000-0000-000062050000}"/>
    <cellStyle name="Moneda 4 4 47" xfId="1388" xr:uid="{00000000-0005-0000-0000-000063050000}"/>
    <cellStyle name="Moneda 4 4 48" xfId="1389" xr:uid="{00000000-0005-0000-0000-000064050000}"/>
    <cellStyle name="Moneda 4 4 49" xfId="1390" xr:uid="{00000000-0005-0000-0000-000065050000}"/>
    <cellStyle name="Moneda 4 4 5" xfId="1391" xr:uid="{00000000-0005-0000-0000-000066050000}"/>
    <cellStyle name="Moneda 4 4 50" xfId="1392" xr:uid="{00000000-0005-0000-0000-000067050000}"/>
    <cellStyle name="Moneda 4 4 51" xfId="1393" xr:uid="{00000000-0005-0000-0000-000068050000}"/>
    <cellStyle name="Moneda 4 4 52" xfId="1394" xr:uid="{00000000-0005-0000-0000-000069050000}"/>
    <cellStyle name="Moneda 4 4 53" xfId="1395" xr:uid="{00000000-0005-0000-0000-00006A050000}"/>
    <cellStyle name="Moneda 4 4 54" xfId="1396" xr:uid="{00000000-0005-0000-0000-00006B050000}"/>
    <cellStyle name="Moneda 4 4 55" xfId="1397" xr:uid="{00000000-0005-0000-0000-00006C050000}"/>
    <cellStyle name="Moneda 4 4 56" xfId="1398" xr:uid="{00000000-0005-0000-0000-00006D050000}"/>
    <cellStyle name="Moneda 4 4 57" xfId="1399" xr:uid="{00000000-0005-0000-0000-00006E050000}"/>
    <cellStyle name="Moneda 4 4 58" xfId="1400" xr:uid="{00000000-0005-0000-0000-00006F050000}"/>
    <cellStyle name="Moneda 4 4 59" xfId="1401" xr:uid="{00000000-0005-0000-0000-000070050000}"/>
    <cellStyle name="Moneda 4 4 6" xfId="1402" xr:uid="{00000000-0005-0000-0000-000071050000}"/>
    <cellStyle name="Moneda 4 4 60" xfId="1403" xr:uid="{00000000-0005-0000-0000-000072050000}"/>
    <cellStyle name="Moneda 4 4 61" xfId="1404" xr:uid="{00000000-0005-0000-0000-000073050000}"/>
    <cellStyle name="Moneda 4 4 62" xfId="1405" xr:uid="{00000000-0005-0000-0000-000074050000}"/>
    <cellStyle name="Moneda 4 4 63" xfId="1406" xr:uid="{00000000-0005-0000-0000-000075050000}"/>
    <cellStyle name="Moneda 4 4 64" xfId="1407" xr:uid="{00000000-0005-0000-0000-000076050000}"/>
    <cellStyle name="Moneda 4 4 7" xfId="1408" xr:uid="{00000000-0005-0000-0000-000077050000}"/>
    <cellStyle name="Moneda 4 4 8" xfId="1409" xr:uid="{00000000-0005-0000-0000-000078050000}"/>
    <cellStyle name="Moneda 4 4 9" xfId="1410" xr:uid="{00000000-0005-0000-0000-000079050000}"/>
    <cellStyle name="Moneda 4 40" xfId="1411" xr:uid="{00000000-0005-0000-0000-00007A050000}"/>
    <cellStyle name="Moneda 4 41" xfId="1412" xr:uid="{00000000-0005-0000-0000-00007B050000}"/>
    <cellStyle name="Moneda 4 42" xfId="1413" xr:uid="{00000000-0005-0000-0000-00007C050000}"/>
    <cellStyle name="Moneda 4 43" xfId="1414" xr:uid="{00000000-0005-0000-0000-00007D050000}"/>
    <cellStyle name="Moneda 4 44" xfId="1415" xr:uid="{00000000-0005-0000-0000-00007E050000}"/>
    <cellStyle name="Moneda 4 45" xfId="1416" xr:uid="{00000000-0005-0000-0000-00007F050000}"/>
    <cellStyle name="Moneda 4 46" xfId="1417" xr:uid="{00000000-0005-0000-0000-000080050000}"/>
    <cellStyle name="Moneda 4 47" xfId="1418" xr:uid="{00000000-0005-0000-0000-000081050000}"/>
    <cellStyle name="Moneda 4 48" xfId="1419" xr:uid="{00000000-0005-0000-0000-000082050000}"/>
    <cellStyle name="Moneda 4 49" xfId="1420" xr:uid="{00000000-0005-0000-0000-000083050000}"/>
    <cellStyle name="Moneda 4 5" xfId="1421" xr:uid="{00000000-0005-0000-0000-000084050000}"/>
    <cellStyle name="Moneda 4 5 10" xfId="1422" xr:uid="{00000000-0005-0000-0000-000085050000}"/>
    <cellStyle name="Moneda 4 5 11" xfId="1423" xr:uid="{00000000-0005-0000-0000-000086050000}"/>
    <cellStyle name="Moneda 4 5 12" xfId="1424" xr:uid="{00000000-0005-0000-0000-000087050000}"/>
    <cellStyle name="Moneda 4 5 13" xfId="1425" xr:uid="{00000000-0005-0000-0000-000088050000}"/>
    <cellStyle name="Moneda 4 5 14" xfId="1426" xr:uid="{00000000-0005-0000-0000-000089050000}"/>
    <cellStyle name="Moneda 4 5 15" xfId="1427" xr:uid="{00000000-0005-0000-0000-00008A050000}"/>
    <cellStyle name="Moneda 4 5 16" xfId="1428" xr:uid="{00000000-0005-0000-0000-00008B050000}"/>
    <cellStyle name="Moneda 4 5 17" xfId="1429" xr:uid="{00000000-0005-0000-0000-00008C050000}"/>
    <cellStyle name="Moneda 4 5 18" xfId="1430" xr:uid="{00000000-0005-0000-0000-00008D050000}"/>
    <cellStyle name="Moneda 4 5 19" xfId="1431" xr:uid="{00000000-0005-0000-0000-00008E050000}"/>
    <cellStyle name="Moneda 4 5 2" xfId="1432" xr:uid="{00000000-0005-0000-0000-00008F050000}"/>
    <cellStyle name="Moneda 4 5 2 2" xfId="1433" xr:uid="{00000000-0005-0000-0000-000090050000}"/>
    <cellStyle name="Moneda 4 5 20" xfId="1434" xr:uid="{00000000-0005-0000-0000-000091050000}"/>
    <cellStyle name="Moneda 4 5 21" xfId="1435" xr:uid="{00000000-0005-0000-0000-000092050000}"/>
    <cellStyle name="Moneda 4 5 22" xfId="1436" xr:uid="{00000000-0005-0000-0000-000093050000}"/>
    <cellStyle name="Moneda 4 5 23" xfId="1437" xr:uid="{00000000-0005-0000-0000-000094050000}"/>
    <cellStyle name="Moneda 4 5 24" xfId="1438" xr:uid="{00000000-0005-0000-0000-000095050000}"/>
    <cellStyle name="Moneda 4 5 25" xfId="1439" xr:uid="{00000000-0005-0000-0000-000096050000}"/>
    <cellStyle name="Moneda 4 5 26" xfId="1440" xr:uid="{00000000-0005-0000-0000-000097050000}"/>
    <cellStyle name="Moneda 4 5 27" xfId="1441" xr:uid="{00000000-0005-0000-0000-000098050000}"/>
    <cellStyle name="Moneda 4 5 28" xfId="1442" xr:uid="{00000000-0005-0000-0000-000099050000}"/>
    <cellStyle name="Moneda 4 5 29" xfId="1443" xr:uid="{00000000-0005-0000-0000-00009A050000}"/>
    <cellStyle name="Moneda 4 5 3" xfId="1444" xr:uid="{00000000-0005-0000-0000-00009B050000}"/>
    <cellStyle name="Moneda 4 5 30" xfId="1445" xr:uid="{00000000-0005-0000-0000-00009C050000}"/>
    <cellStyle name="Moneda 4 5 31" xfId="1446" xr:uid="{00000000-0005-0000-0000-00009D050000}"/>
    <cellStyle name="Moneda 4 5 32" xfId="1447" xr:uid="{00000000-0005-0000-0000-00009E050000}"/>
    <cellStyle name="Moneda 4 5 4" xfId="1448" xr:uid="{00000000-0005-0000-0000-00009F050000}"/>
    <cellStyle name="Moneda 4 5 5" xfId="1449" xr:uid="{00000000-0005-0000-0000-0000A0050000}"/>
    <cellStyle name="Moneda 4 5 6" xfId="1450" xr:uid="{00000000-0005-0000-0000-0000A1050000}"/>
    <cellStyle name="Moneda 4 5 7" xfId="1451" xr:uid="{00000000-0005-0000-0000-0000A2050000}"/>
    <cellStyle name="Moneda 4 5 8" xfId="1452" xr:uid="{00000000-0005-0000-0000-0000A3050000}"/>
    <cellStyle name="Moneda 4 5 9" xfId="1453" xr:uid="{00000000-0005-0000-0000-0000A4050000}"/>
    <cellStyle name="Moneda 4 50" xfId="1454" xr:uid="{00000000-0005-0000-0000-0000A5050000}"/>
    <cellStyle name="Moneda 4 51" xfId="1455" xr:uid="{00000000-0005-0000-0000-0000A6050000}"/>
    <cellStyle name="Moneda 4 52" xfId="1456" xr:uid="{00000000-0005-0000-0000-0000A7050000}"/>
    <cellStyle name="Moneda 4 53" xfId="1457" xr:uid="{00000000-0005-0000-0000-0000A8050000}"/>
    <cellStyle name="Moneda 4 54" xfId="1458" xr:uid="{00000000-0005-0000-0000-0000A9050000}"/>
    <cellStyle name="Moneda 4 55" xfId="1459" xr:uid="{00000000-0005-0000-0000-0000AA050000}"/>
    <cellStyle name="Moneda 4 56" xfId="1460" xr:uid="{00000000-0005-0000-0000-0000AB050000}"/>
    <cellStyle name="Moneda 4 57" xfId="1461" xr:uid="{00000000-0005-0000-0000-0000AC050000}"/>
    <cellStyle name="Moneda 4 58" xfId="1462" xr:uid="{00000000-0005-0000-0000-0000AD050000}"/>
    <cellStyle name="Moneda 4 59" xfId="1463" xr:uid="{00000000-0005-0000-0000-0000AE050000}"/>
    <cellStyle name="Moneda 4 6" xfId="1464" xr:uid="{00000000-0005-0000-0000-0000AF050000}"/>
    <cellStyle name="Moneda 4 6 2" xfId="1465" xr:uid="{00000000-0005-0000-0000-0000B0050000}"/>
    <cellStyle name="Moneda 4 6 3" xfId="1466" xr:uid="{00000000-0005-0000-0000-0000B1050000}"/>
    <cellStyle name="Moneda 4 60" xfId="1467" xr:uid="{00000000-0005-0000-0000-0000B2050000}"/>
    <cellStyle name="Moneda 4 61" xfId="1468" xr:uid="{00000000-0005-0000-0000-0000B3050000}"/>
    <cellStyle name="Moneda 4 62" xfId="1469" xr:uid="{00000000-0005-0000-0000-0000B4050000}"/>
    <cellStyle name="Moneda 4 63" xfId="1470" xr:uid="{00000000-0005-0000-0000-0000B5050000}"/>
    <cellStyle name="Moneda 4 64" xfId="1471" xr:uid="{00000000-0005-0000-0000-0000B6050000}"/>
    <cellStyle name="Moneda 4 65" xfId="1472" xr:uid="{00000000-0005-0000-0000-0000B7050000}"/>
    <cellStyle name="Moneda 4 66" xfId="1473" xr:uid="{00000000-0005-0000-0000-0000B8050000}"/>
    <cellStyle name="Moneda 4 67" xfId="1474" xr:uid="{00000000-0005-0000-0000-0000B9050000}"/>
    <cellStyle name="Moneda 4 7" xfId="1475" xr:uid="{00000000-0005-0000-0000-0000BA050000}"/>
    <cellStyle name="Moneda 4 8" xfId="1476" xr:uid="{00000000-0005-0000-0000-0000BB050000}"/>
    <cellStyle name="Moneda 4 9" xfId="1477" xr:uid="{00000000-0005-0000-0000-0000BC050000}"/>
    <cellStyle name="Moneda 5" xfId="1478" xr:uid="{00000000-0005-0000-0000-0000BD050000}"/>
    <cellStyle name="Moneda 5 2" xfId="1479" xr:uid="{00000000-0005-0000-0000-0000BE050000}"/>
    <cellStyle name="Moneda 5 2 2" xfId="1480" xr:uid="{00000000-0005-0000-0000-0000BF050000}"/>
    <cellStyle name="Moneda 5 3" xfId="1481" xr:uid="{00000000-0005-0000-0000-0000C0050000}"/>
    <cellStyle name="Moneda 6" xfId="1482" xr:uid="{00000000-0005-0000-0000-0000C1050000}"/>
    <cellStyle name="Moneda 6 2" xfId="1483" xr:uid="{00000000-0005-0000-0000-0000C2050000}"/>
    <cellStyle name="Moneda 6 3" xfId="1484" xr:uid="{00000000-0005-0000-0000-0000C3050000}"/>
    <cellStyle name="Moneda 7" xfId="1485" xr:uid="{00000000-0005-0000-0000-0000C4050000}"/>
    <cellStyle name="Moneda 8" xfId="1486" xr:uid="{00000000-0005-0000-0000-0000C5050000}"/>
    <cellStyle name="Moneda 9" xfId="1487" xr:uid="{00000000-0005-0000-0000-0000C6050000}"/>
    <cellStyle name="Moneda 9 2" xfId="1488" xr:uid="{00000000-0005-0000-0000-0000C7050000}"/>
    <cellStyle name="Neutral 2" xfId="1489" xr:uid="{00000000-0005-0000-0000-0000C8050000}"/>
    <cellStyle name="Neutral 2 2" xfId="1490" xr:uid="{00000000-0005-0000-0000-0000C9050000}"/>
    <cellStyle name="Neutral 3" xfId="1491" xr:uid="{00000000-0005-0000-0000-0000CA050000}"/>
    <cellStyle name="Neutral 4" xfId="1492" xr:uid="{00000000-0005-0000-0000-0000CB050000}"/>
    <cellStyle name="Normal" xfId="0" builtinId="0"/>
    <cellStyle name="Normal 10" xfId="1493" xr:uid="{00000000-0005-0000-0000-0000CD050000}"/>
    <cellStyle name="Normal 11" xfId="1494" xr:uid="{00000000-0005-0000-0000-0000CE050000}"/>
    <cellStyle name="Normal 11 2" xfId="1495" xr:uid="{00000000-0005-0000-0000-0000CF050000}"/>
    <cellStyle name="Normal 12" xfId="1496" xr:uid="{00000000-0005-0000-0000-0000D0050000}"/>
    <cellStyle name="Normal 13" xfId="1497" xr:uid="{00000000-0005-0000-0000-0000D1050000}"/>
    <cellStyle name="Normal 14" xfId="1498" xr:uid="{00000000-0005-0000-0000-0000D2050000}"/>
    <cellStyle name="Normal 15" xfId="1499" xr:uid="{00000000-0005-0000-0000-0000D3050000}"/>
    <cellStyle name="Normal 16" xfId="1500" xr:uid="{00000000-0005-0000-0000-0000D4050000}"/>
    <cellStyle name="Normal 17" xfId="1501" xr:uid="{00000000-0005-0000-0000-0000D5050000}"/>
    <cellStyle name="Normal 18" xfId="1502" xr:uid="{00000000-0005-0000-0000-0000D6050000}"/>
    <cellStyle name="Normal 19" xfId="1503" xr:uid="{00000000-0005-0000-0000-0000D7050000}"/>
    <cellStyle name="Normal 2" xfId="5" xr:uid="{00000000-0005-0000-0000-0000D8050000}"/>
    <cellStyle name="Normal 2 10" xfId="1504" xr:uid="{00000000-0005-0000-0000-0000D9050000}"/>
    <cellStyle name="Normal 2 11" xfId="1505" xr:uid="{00000000-0005-0000-0000-0000DA050000}"/>
    <cellStyle name="Normal 2 12" xfId="1506" xr:uid="{00000000-0005-0000-0000-0000DB050000}"/>
    <cellStyle name="Normal 2 13" xfId="1507" xr:uid="{00000000-0005-0000-0000-0000DC050000}"/>
    <cellStyle name="Normal 2 14" xfId="1508" xr:uid="{00000000-0005-0000-0000-0000DD050000}"/>
    <cellStyle name="Normal 2 15" xfId="1509" xr:uid="{00000000-0005-0000-0000-0000DE050000}"/>
    <cellStyle name="Normal 2 16" xfId="1510" xr:uid="{00000000-0005-0000-0000-0000DF050000}"/>
    <cellStyle name="Normal 2 17" xfId="1511" xr:uid="{00000000-0005-0000-0000-0000E0050000}"/>
    <cellStyle name="Normal 2 18" xfId="1512" xr:uid="{00000000-0005-0000-0000-0000E1050000}"/>
    <cellStyle name="Normal 2 19" xfId="1513" xr:uid="{00000000-0005-0000-0000-0000E2050000}"/>
    <cellStyle name="Normal 2 2" xfId="20" xr:uid="{00000000-0005-0000-0000-0000E3050000}"/>
    <cellStyle name="Normal 2 2 10" xfId="1514" xr:uid="{00000000-0005-0000-0000-0000E4050000}"/>
    <cellStyle name="Normal 2 2 11" xfId="1515" xr:uid="{00000000-0005-0000-0000-0000E5050000}"/>
    <cellStyle name="Normal 2 2 12" xfId="1516" xr:uid="{00000000-0005-0000-0000-0000E6050000}"/>
    <cellStyle name="Normal 2 2 13" xfId="1517" xr:uid="{00000000-0005-0000-0000-0000E7050000}"/>
    <cellStyle name="Normal 2 2 14" xfId="1518" xr:uid="{00000000-0005-0000-0000-0000E8050000}"/>
    <cellStyle name="Normal 2 2 15" xfId="1519" xr:uid="{00000000-0005-0000-0000-0000E9050000}"/>
    <cellStyle name="Normal 2 2 16" xfId="1520" xr:uid="{00000000-0005-0000-0000-0000EA050000}"/>
    <cellStyle name="Normal 2 2 17" xfId="1521" xr:uid="{00000000-0005-0000-0000-0000EB050000}"/>
    <cellStyle name="Normal 2 2 18" xfId="1522" xr:uid="{00000000-0005-0000-0000-0000EC050000}"/>
    <cellStyle name="Normal 2 2 19" xfId="1523" xr:uid="{00000000-0005-0000-0000-0000ED050000}"/>
    <cellStyle name="Normal 2 2 2" xfId="1524" xr:uid="{00000000-0005-0000-0000-0000EE050000}"/>
    <cellStyle name="Normal 2 2 2 2" xfId="1525" xr:uid="{00000000-0005-0000-0000-0000EF050000}"/>
    <cellStyle name="Normal 2 2 20" xfId="1526" xr:uid="{00000000-0005-0000-0000-0000F0050000}"/>
    <cellStyle name="Normal 2 2 21" xfId="1527" xr:uid="{00000000-0005-0000-0000-0000F1050000}"/>
    <cellStyle name="Normal 2 2 22" xfId="1528" xr:uid="{00000000-0005-0000-0000-0000F2050000}"/>
    <cellStyle name="Normal 2 2 23" xfId="1529" xr:uid="{00000000-0005-0000-0000-0000F3050000}"/>
    <cellStyle name="Normal 2 2 24" xfId="1530" xr:uid="{00000000-0005-0000-0000-0000F4050000}"/>
    <cellStyle name="Normal 2 2 25" xfId="1531" xr:uid="{00000000-0005-0000-0000-0000F5050000}"/>
    <cellStyle name="Normal 2 2 26" xfId="1532" xr:uid="{00000000-0005-0000-0000-0000F6050000}"/>
    <cellStyle name="Normal 2 2 27" xfId="1533" xr:uid="{00000000-0005-0000-0000-0000F7050000}"/>
    <cellStyle name="Normal 2 2 28" xfId="1534" xr:uid="{00000000-0005-0000-0000-0000F8050000}"/>
    <cellStyle name="Normal 2 2 29" xfId="1535" xr:uid="{00000000-0005-0000-0000-0000F9050000}"/>
    <cellStyle name="Normal 2 2 3" xfId="1536" xr:uid="{00000000-0005-0000-0000-0000FA050000}"/>
    <cellStyle name="Normal 2 2 30" xfId="1537" xr:uid="{00000000-0005-0000-0000-0000FB050000}"/>
    <cellStyle name="Normal 2 2 31" xfId="1538" xr:uid="{00000000-0005-0000-0000-0000FC050000}"/>
    <cellStyle name="Normal 2 2 32" xfId="1539" xr:uid="{00000000-0005-0000-0000-0000FD050000}"/>
    <cellStyle name="Normal 2 2 33" xfId="1540" xr:uid="{00000000-0005-0000-0000-0000FE050000}"/>
    <cellStyle name="Normal 2 2 34" xfId="1541" xr:uid="{00000000-0005-0000-0000-0000FF050000}"/>
    <cellStyle name="Normal 2 2 35" xfId="1542" xr:uid="{00000000-0005-0000-0000-000000060000}"/>
    <cellStyle name="Normal 2 2 36" xfId="1543" xr:uid="{00000000-0005-0000-0000-000001060000}"/>
    <cellStyle name="Normal 2 2 37" xfId="1544" xr:uid="{00000000-0005-0000-0000-000002060000}"/>
    <cellStyle name="Normal 2 2 38" xfId="1545" xr:uid="{00000000-0005-0000-0000-000003060000}"/>
    <cellStyle name="Normal 2 2 39" xfId="1546" xr:uid="{00000000-0005-0000-0000-000004060000}"/>
    <cellStyle name="Normal 2 2 4" xfId="1547" xr:uid="{00000000-0005-0000-0000-000005060000}"/>
    <cellStyle name="Normal 2 2 40" xfId="1548" xr:uid="{00000000-0005-0000-0000-000006060000}"/>
    <cellStyle name="Normal 2 2 41" xfId="1549" xr:uid="{00000000-0005-0000-0000-000007060000}"/>
    <cellStyle name="Normal 2 2 42" xfId="1550" xr:uid="{00000000-0005-0000-0000-000008060000}"/>
    <cellStyle name="Normal 2 2 43" xfId="1551" xr:uid="{00000000-0005-0000-0000-000009060000}"/>
    <cellStyle name="Normal 2 2 44" xfId="1552" xr:uid="{00000000-0005-0000-0000-00000A060000}"/>
    <cellStyle name="Normal 2 2 45" xfId="1553" xr:uid="{00000000-0005-0000-0000-00000B060000}"/>
    <cellStyle name="Normal 2 2 46" xfId="1554" xr:uid="{00000000-0005-0000-0000-00000C060000}"/>
    <cellStyle name="Normal 2 2 47" xfId="1555" xr:uid="{00000000-0005-0000-0000-00000D060000}"/>
    <cellStyle name="Normal 2 2 48" xfId="1556" xr:uid="{00000000-0005-0000-0000-00000E060000}"/>
    <cellStyle name="Normal 2 2 49" xfId="1557" xr:uid="{00000000-0005-0000-0000-00000F060000}"/>
    <cellStyle name="Normal 2 2 5" xfId="1558" xr:uid="{00000000-0005-0000-0000-000010060000}"/>
    <cellStyle name="Normal 2 2 50" xfId="1559" xr:uid="{00000000-0005-0000-0000-000011060000}"/>
    <cellStyle name="Normal 2 2 51" xfId="1560" xr:uid="{00000000-0005-0000-0000-000012060000}"/>
    <cellStyle name="Normal 2 2 52" xfId="1561" xr:uid="{00000000-0005-0000-0000-000013060000}"/>
    <cellStyle name="Normal 2 2 53" xfId="1562" xr:uid="{00000000-0005-0000-0000-000014060000}"/>
    <cellStyle name="Normal 2 2 54" xfId="1563" xr:uid="{00000000-0005-0000-0000-000015060000}"/>
    <cellStyle name="Normal 2 2 55" xfId="1564" xr:uid="{00000000-0005-0000-0000-000016060000}"/>
    <cellStyle name="Normal 2 2 56" xfId="1565" xr:uid="{00000000-0005-0000-0000-000017060000}"/>
    <cellStyle name="Normal 2 2 57" xfId="1566" xr:uid="{00000000-0005-0000-0000-000018060000}"/>
    <cellStyle name="Normal 2 2 58" xfId="1567" xr:uid="{00000000-0005-0000-0000-000019060000}"/>
    <cellStyle name="Normal 2 2 59" xfId="1568" xr:uid="{00000000-0005-0000-0000-00001A060000}"/>
    <cellStyle name="Normal 2 2 6" xfId="1569" xr:uid="{00000000-0005-0000-0000-00001B060000}"/>
    <cellStyle name="Normal 2 2 60" xfId="1570" xr:uid="{00000000-0005-0000-0000-00001C060000}"/>
    <cellStyle name="Normal 2 2 61" xfId="1571" xr:uid="{00000000-0005-0000-0000-00001D060000}"/>
    <cellStyle name="Normal 2 2 62" xfId="1572" xr:uid="{00000000-0005-0000-0000-00001E060000}"/>
    <cellStyle name="Normal 2 2 63" xfId="1573" xr:uid="{00000000-0005-0000-0000-00001F060000}"/>
    <cellStyle name="Normal 2 2 64" xfId="1574" xr:uid="{00000000-0005-0000-0000-000020060000}"/>
    <cellStyle name="Normal 2 2 7" xfId="1575" xr:uid="{00000000-0005-0000-0000-000021060000}"/>
    <cellStyle name="Normal 2 2 8" xfId="1576" xr:uid="{00000000-0005-0000-0000-000022060000}"/>
    <cellStyle name="Normal 2 2 9" xfId="1577" xr:uid="{00000000-0005-0000-0000-000023060000}"/>
    <cellStyle name="Normal 2 20" xfId="1578" xr:uid="{00000000-0005-0000-0000-000024060000}"/>
    <cellStyle name="Normal 2 21" xfId="1579" xr:uid="{00000000-0005-0000-0000-000025060000}"/>
    <cellStyle name="Normal 2 22" xfId="1580" xr:uid="{00000000-0005-0000-0000-000026060000}"/>
    <cellStyle name="Normal 2 23" xfId="1581" xr:uid="{00000000-0005-0000-0000-000027060000}"/>
    <cellStyle name="Normal 2 24" xfId="1582" xr:uid="{00000000-0005-0000-0000-000028060000}"/>
    <cellStyle name="Normal 2 25" xfId="1583" xr:uid="{00000000-0005-0000-0000-000029060000}"/>
    <cellStyle name="Normal 2 26" xfId="1584" xr:uid="{00000000-0005-0000-0000-00002A060000}"/>
    <cellStyle name="Normal 2 27" xfId="1585" xr:uid="{00000000-0005-0000-0000-00002B060000}"/>
    <cellStyle name="Normal 2 28" xfId="1586" xr:uid="{00000000-0005-0000-0000-00002C060000}"/>
    <cellStyle name="Normal 2 29" xfId="1587" xr:uid="{00000000-0005-0000-0000-00002D060000}"/>
    <cellStyle name="Normal 2 3" xfId="1588" xr:uid="{00000000-0005-0000-0000-00002E060000}"/>
    <cellStyle name="Normal 2 3 2" xfId="1589" xr:uid="{00000000-0005-0000-0000-00002F060000}"/>
    <cellStyle name="Normal 2 3 3" xfId="1590" xr:uid="{00000000-0005-0000-0000-000030060000}"/>
    <cellStyle name="Normal 2 30" xfId="1591" xr:uid="{00000000-0005-0000-0000-000031060000}"/>
    <cellStyle name="Normal 2 31" xfId="1592" xr:uid="{00000000-0005-0000-0000-000032060000}"/>
    <cellStyle name="Normal 2 32" xfId="1593" xr:uid="{00000000-0005-0000-0000-000033060000}"/>
    <cellStyle name="Normal 2 33" xfId="1594" xr:uid="{00000000-0005-0000-0000-000034060000}"/>
    <cellStyle name="Normal 2 34" xfId="1595" xr:uid="{00000000-0005-0000-0000-000035060000}"/>
    <cellStyle name="Normal 2 35" xfId="1596" xr:uid="{00000000-0005-0000-0000-000036060000}"/>
    <cellStyle name="Normal 2 36" xfId="1597" xr:uid="{00000000-0005-0000-0000-000037060000}"/>
    <cellStyle name="Normal 2 37" xfId="1598" xr:uid="{00000000-0005-0000-0000-000038060000}"/>
    <cellStyle name="Normal 2 38" xfId="1599" xr:uid="{00000000-0005-0000-0000-000039060000}"/>
    <cellStyle name="Normal 2 39" xfId="1600" xr:uid="{00000000-0005-0000-0000-00003A060000}"/>
    <cellStyle name="Normal 2 4" xfId="1601" xr:uid="{00000000-0005-0000-0000-00003B060000}"/>
    <cellStyle name="Normal 2 4 2" xfId="1602" xr:uid="{00000000-0005-0000-0000-00003C060000}"/>
    <cellStyle name="Normal 2 40" xfId="1603" xr:uid="{00000000-0005-0000-0000-00003D060000}"/>
    <cellStyle name="Normal 2 41" xfId="1604" xr:uid="{00000000-0005-0000-0000-00003E060000}"/>
    <cellStyle name="Normal 2 42" xfId="1605" xr:uid="{00000000-0005-0000-0000-00003F060000}"/>
    <cellStyle name="Normal 2 43" xfId="1606" xr:uid="{00000000-0005-0000-0000-000040060000}"/>
    <cellStyle name="Normal 2 44" xfId="1607" xr:uid="{00000000-0005-0000-0000-000041060000}"/>
    <cellStyle name="Normal 2 45" xfId="1608" xr:uid="{00000000-0005-0000-0000-000042060000}"/>
    <cellStyle name="Normal 2 46" xfId="1609" xr:uid="{00000000-0005-0000-0000-000043060000}"/>
    <cellStyle name="Normal 2 47" xfId="1610" xr:uid="{00000000-0005-0000-0000-000044060000}"/>
    <cellStyle name="Normal 2 48" xfId="1611" xr:uid="{00000000-0005-0000-0000-000045060000}"/>
    <cellStyle name="Normal 2 49" xfId="1612" xr:uid="{00000000-0005-0000-0000-000046060000}"/>
    <cellStyle name="Normal 2 5" xfId="1613" xr:uid="{00000000-0005-0000-0000-000047060000}"/>
    <cellStyle name="Normal 2 50" xfId="1614" xr:uid="{00000000-0005-0000-0000-000048060000}"/>
    <cellStyle name="Normal 2 51" xfId="1615" xr:uid="{00000000-0005-0000-0000-000049060000}"/>
    <cellStyle name="Normal 2 52" xfId="1616" xr:uid="{00000000-0005-0000-0000-00004A060000}"/>
    <cellStyle name="Normal 2 53" xfId="1617" xr:uid="{00000000-0005-0000-0000-00004B060000}"/>
    <cellStyle name="Normal 2 54" xfId="1618" xr:uid="{00000000-0005-0000-0000-00004C060000}"/>
    <cellStyle name="Normal 2 55" xfId="1619" xr:uid="{00000000-0005-0000-0000-00004D060000}"/>
    <cellStyle name="Normal 2 56" xfId="1620" xr:uid="{00000000-0005-0000-0000-00004E060000}"/>
    <cellStyle name="Normal 2 57" xfId="1621" xr:uid="{00000000-0005-0000-0000-00004F060000}"/>
    <cellStyle name="Normal 2 58" xfId="1622" xr:uid="{00000000-0005-0000-0000-000050060000}"/>
    <cellStyle name="Normal 2 59" xfId="1623" xr:uid="{00000000-0005-0000-0000-000051060000}"/>
    <cellStyle name="Normal 2 6" xfId="1624" xr:uid="{00000000-0005-0000-0000-000052060000}"/>
    <cellStyle name="Normal 2 60" xfId="1625" xr:uid="{00000000-0005-0000-0000-000053060000}"/>
    <cellStyle name="Normal 2 61" xfId="1626" xr:uid="{00000000-0005-0000-0000-000054060000}"/>
    <cellStyle name="Normal 2 62" xfId="1627" xr:uid="{00000000-0005-0000-0000-000055060000}"/>
    <cellStyle name="Normal 2 63" xfId="1628" xr:uid="{00000000-0005-0000-0000-000056060000}"/>
    <cellStyle name="Normal 2 64" xfId="1629" xr:uid="{00000000-0005-0000-0000-000057060000}"/>
    <cellStyle name="Normal 2 65" xfId="1630" xr:uid="{00000000-0005-0000-0000-000058060000}"/>
    <cellStyle name="Normal 2 66" xfId="1631" xr:uid="{00000000-0005-0000-0000-000059060000}"/>
    <cellStyle name="Normal 2 67" xfId="1632" xr:uid="{00000000-0005-0000-0000-00005A060000}"/>
    <cellStyle name="Normal 2 7" xfId="1633" xr:uid="{00000000-0005-0000-0000-00005B060000}"/>
    <cellStyle name="Normal 2 8" xfId="1634" xr:uid="{00000000-0005-0000-0000-00005C060000}"/>
    <cellStyle name="Normal 2 9" xfId="1635" xr:uid="{00000000-0005-0000-0000-00005D060000}"/>
    <cellStyle name="Normal 2_4. ANEXOS TECNICOS" xfId="1636" xr:uid="{00000000-0005-0000-0000-00005E060000}"/>
    <cellStyle name="Normal 20" xfId="1637" xr:uid="{00000000-0005-0000-0000-00005F060000}"/>
    <cellStyle name="Normal 21" xfId="1638" xr:uid="{00000000-0005-0000-0000-000060060000}"/>
    <cellStyle name="Normal 22" xfId="1639" xr:uid="{00000000-0005-0000-0000-000061060000}"/>
    <cellStyle name="Normal 23" xfId="1640" xr:uid="{00000000-0005-0000-0000-000062060000}"/>
    <cellStyle name="Normal 24" xfId="1641" xr:uid="{00000000-0005-0000-0000-000063060000}"/>
    <cellStyle name="Normal 25" xfId="1642" xr:uid="{00000000-0005-0000-0000-000064060000}"/>
    <cellStyle name="Normal 26" xfId="1643" xr:uid="{00000000-0005-0000-0000-000065060000}"/>
    <cellStyle name="Normal 27" xfId="1644" xr:uid="{00000000-0005-0000-0000-000066060000}"/>
    <cellStyle name="Normal 28" xfId="1645" xr:uid="{00000000-0005-0000-0000-000067060000}"/>
    <cellStyle name="Normal 29" xfId="1646" xr:uid="{00000000-0005-0000-0000-000068060000}"/>
    <cellStyle name="Normal 3" xfId="13" xr:uid="{00000000-0005-0000-0000-000069060000}"/>
    <cellStyle name="Normal 3 10" xfId="1647" xr:uid="{00000000-0005-0000-0000-00006A060000}"/>
    <cellStyle name="Normal 3 11" xfId="1648" xr:uid="{00000000-0005-0000-0000-00006B060000}"/>
    <cellStyle name="Normal 3 12" xfId="1649" xr:uid="{00000000-0005-0000-0000-00006C060000}"/>
    <cellStyle name="Normal 3 13" xfId="1650" xr:uid="{00000000-0005-0000-0000-00006D060000}"/>
    <cellStyle name="Normal 3 14" xfId="1651" xr:uid="{00000000-0005-0000-0000-00006E060000}"/>
    <cellStyle name="Normal 3 15" xfId="1652" xr:uid="{00000000-0005-0000-0000-00006F060000}"/>
    <cellStyle name="Normal 3 16" xfId="1653" xr:uid="{00000000-0005-0000-0000-000070060000}"/>
    <cellStyle name="Normal 3 17" xfId="1654" xr:uid="{00000000-0005-0000-0000-000071060000}"/>
    <cellStyle name="Normal 3 18" xfId="1655" xr:uid="{00000000-0005-0000-0000-000072060000}"/>
    <cellStyle name="Normal 3 19" xfId="1656" xr:uid="{00000000-0005-0000-0000-000073060000}"/>
    <cellStyle name="Normal 3 2" xfId="16" xr:uid="{00000000-0005-0000-0000-000074060000}"/>
    <cellStyle name="Normal 3 2 2" xfId="1657" xr:uid="{00000000-0005-0000-0000-000075060000}"/>
    <cellStyle name="Normal 3 20" xfId="1658" xr:uid="{00000000-0005-0000-0000-000076060000}"/>
    <cellStyle name="Normal 3 21" xfId="1659" xr:uid="{00000000-0005-0000-0000-000077060000}"/>
    <cellStyle name="Normal 3 22" xfId="1660" xr:uid="{00000000-0005-0000-0000-000078060000}"/>
    <cellStyle name="Normal 3 23" xfId="1661" xr:uid="{00000000-0005-0000-0000-000079060000}"/>
    <cellStyle name="Normal 3 24" xfId="1662" xr:uid="{00000000-0005-0000-0000-00007A060000}"/>
    <cellStyle name="Normal 3 25" xfId="1663" xr:uid="{00000000-0005-0000-0000-00007B060000}"/>
    <cellStyle name="Normal 3 26" xfId="1664" xr:uid="{00000000-0005-0000-0000-00007C060000}"/>
    <cellStyle name="Normal 3 27" xfId="1665" xr:uid="{00000000-0005-0000-0000-00007D060000}"/>
    <cellStyle name="Normal 3 28" xfId="1666" xr:uid="{00000000-0005-0000-0000-00007E060000}"/>
    <cellStyle name="Normal 3 29" xfId="1667" xr:uid="{00000000-0005-0000-0000-00007F060000}"/>
    <cellStyle name="Normal 3 3" xfId="1668" xr:uid="{00000000-0005-0000-0000-000080060000}"/>
    <cellStyle name="Normal 3 30" xfId="1669" xr:uid="{00000000-0005-0000-0000-000081060000}"/>
    <cellStyle name="Normal 3 31" xfId="1670" xr:uid="{00000000-0005-0000-0000-000082060000}"/>
    <cellStyle name="Normal 3 32" xfId="1671" xr:uid="{00000000-0005-0000-0000-000083060000}"/>
    <cellStyle name="Normal 3 33" xfId="1672" xr:uid="{00000000-0005-0000-0000-000084060000}"/>
    <cellStyle name="Normal 3 34" xfId="1673" xr:uid="{00000000-0005-0000-0000-000085060000}"/>
    <cellStyle name="Normal 3 35" xfId="1674" xr:uid="{00000000-0005-0000-0000-000086060000}"/>
    <cellStyle name="Normal 3 36" xfId="1675" xr:uid="{00000000-0005-0000-0000-000087060000}"/>
    <cellStyle name="Normal 3 37" xfId="1676" xr:uid="{00000000-0005-0000-0000-000088060000}"/>
    <cellStyle name="Normal 3 38" xfId="1677" xr:uid="{00000000-0005-0000-0000-000089060000}"/>
    <cellStyle name="Normal 3 39" xfId="1678" xr:uid="{00000000-0005-0000-0000-00008A060000}"/>
    <cellStyle name="Normal 3 4" xfId="1679" xr:uid="{00000000-0005-0000-0000-00008B060000}"/>
    <cellStyle name="Normal 3 40" xfId="1680" xr:uid="{00000000-0005-0000-0000-00008C060000}"/>
    <cellStyle name="Normal 3 41" xfId="1681" xr:uid="{00000000-0005-0000-0000-00008D060000}"/>
    <cellStyle name="Normal 3 42" xfId="1682" xr:uid="{00000000-0005-0000-0000-00008E060000}"/>
    <cellStyle name="Normal 3 43" xfId="1683" xr:uid="{00000000-0005-0000-0000-00008F060000}"/>
    <cellStyle name="Normal 3 44" xfId="1684" xr:uid="{00000000-0005-0000-0000-000090060000}"/>
    <cellStyle name="Normal 3 44 2" xfId="1685" xr:uid="{00000000-0005-0000-0000-000091060000}"/>
    <cellStyle name="Normal 3 45" xfId="1686" xr:uid="{00000000-0005-0000-0000-000092060000}"/>
    <cellStyle name="Normal 3 46" xfId="1687" xr:uid="{00000000-0005-0000-0000-000093060000}"/>
    <cellStyle name="Normal 3 47" xfId="1688" xr:uid="{00000000-0005-0000-0000-000094060000}"/>
    <cellStyle name="Normal 3 48" xfId="1689" xr:uid="{00000000-0005-0000-0000-000095060000}"/>
    <cellStyle name="Normal 3 49" xfId="1690" xr:uid="{00000000-0005-0000-0000-000096060000}"/>
    <cellStyle name="Normal 3 5" xfId="1691" xr:uid="{00000000-0005-0000-0000-000097060000}"/>
    <cellStyle name="Normal 3 50" xfId="1692" xr:uid="{00000000-0005-0000-0000-000098060000}"/>
    <cellStyle name="Normal 3 51" xfId="1693" xr:uid="{00000000-0005-0000-0000-000099060000}"/>
    <cellStyle name="Normal 3 52" xfId="1694" xr:uid="{00000000-0005-0000-0000-00009A060000}"/>
    <cellStyle name="Normal 3 53" xfId="1695" xr:uid="{00000000-0005-0000-0000-00009B060000}"/>
    <cellStyle name="Normal 3 54" xfId="1696" xr:uid="{00000000-0005-0000-0000-00009C060000}"/>
    <cellStyle name="Normal 3 55" xfId="1697" xr:uid="{00000000-0005-0000-0000-00009D060000}"/>
    <cellStyle name="Normal 3 56" xfId="1698" xr:uid="{00000000-0005-0000-0000-00009E060000}"/>
    <cellStyle name="Normal 3 57" xfId="1699" xr:uid="{00000000-0005-0000-0000-00009F060000}"/>
    <cellStyle name="Normal 3 58" xfId="1700" xr:uid="{00000000-0005-0000-0000-0000A0060000}"/>
    <cellStyle name="Normal 3 59" xfId="1701" xr:uid="{00000000-0005-0000-0000-0000A1060000}"/>
    <cellStyle name="Normal 3 6" xfId="1702" xr:uid="{00000000-0005-0000-0000-0000A2060000}"/>
    <cellStyle name="Normal 3 60" xfId="1703" xr:uid="{00000000-0005-0000-0000-0000A3060000}"/>
    <cellStyle name="Normal 3 61" xfId="1704" xr:uid="{00000000-0005-0000-0000-0000A4060000}"/>
    <cellStyle name="Normal 3 62" xfId="1705" xr:uid="{00000000-0005-0000-0000-0000A5060000}"/>
    <cellStyle name="Normal 3 63" xfId="1706" xr:uid="{00000000-0005-0000-0000-0000A6060000}"/>
    <cellStyle name="Normal 3 64" xfId="1707" xr:uid="{00000000-0005-0000-0000-0000A7060000}"/>
    <cellStyle name="Normal 3 65" xfId="1708" xr:uid="{00000000-0005-0000-0000-0000A8060000}"/>
    <cellStyle name="Normal 3 66" xfId="1709" xr:uid="{00000000-0005-0000-0000-0000A9060000}"/>
    <cellStyle name="Normal 3 67" xfId="1710" xr:uid="{00000000-0005-0000-0000-0000AA060000}"/>
    <cellStyle name="Normal 3 68" xfId="1711" xr:uid="{00000000-0005-0000-0000-0000AB060000}"/>
    <cellStyle name="Normal 3 69" xfId="1712" xr:uid="{00000000-0005-0000-0000-0000AC060000}"/>
    <cellStyle name="Normal 3 7" xfId="1713" xr:uid="{00000000-0005-0000-0000-0000AD060000}"/>
    <cellStyle name="Normal 3 70" xfId="1714" xr:uid="{00000000-0005-0000-0000-0000AE060000}"/>
    <cellStyle name="Normal 3 71" xfId="1715" xr:uid="{00000000-0005-0000-0000-0000AF060000}"/>
    <cellStyle name="Normal 3 72" xfId="1716" xr:uid="{00000000-0005-0000-0000-0000B0060000}"/>
    <cellStyle name="Normal 3 73" xfId="1717" xr:uid="{00000000-0005-0000-0000-0000B1060000}"/>
    <cellStyle name="Normal 3 74" xfId="1718" xr:uid="{00000000-0005-0000-0000-0000B2060000}"/>
    <cellStyle name="Normal 3 75" xfId="1719" xr:uid="{00000000-0005-0000-0000-0000B3060000}"/>
    <cellStyle name="Normal 3 76" xfId="1720" xr:uid="{00000000-0005-0000-0000-0000B4060000}"/>
    <cellStyle name="Normal 3 8" xfId="1721" xr:uid="{00000000-0005-0000-0000-0000B5060000}"/>
    <cellStyle name="Normal 3 9" xfId="1722" xr:uid="{00000000-0005-0000-0000-0000B6060000}"/>
    <cellStyle name="Normal 3_4. ANEXOS TECNICOS" xfId="1723" xr:uid="{00000000-0005-0000-0000-0000B7060000}"/>
    <cellStyle name="Normal 30" xfId="1724" xr:uid="{00000000-0005-0000-0000-0000B8060000}"/>
    <cellStyle name="Normal 31" xfId="1725" xr:uid="{00000000-0005-0000-0000-0000B9060000}"/>
    <cellStyle name="Normal 32" xfId="1726" xr:uid="{00000000-0005-0000-0000-0000BA060000}"/>
    <cellStyle name="Normal 33" xfId="1727" xr:uid="{00000000-0005-0000-0000-0000BB060000}"/>
    <cellStyle name="Normal 34" xfId="1728" xr:uid="{00000000-0005-0000-0000-0000BC060000}"/>
    <cellStyle name="Normal 35" xfId="1729" xr:uid="{00000000-0005-0000-0000-0000BD060000}"/>
    <cellStyle name="Normal 36" xfId="1730" xr:uid="{00000000-0005-0000-0000-0000BE060000}"/>
    <cellStyle name="Normal 37" xfId="1731" xr:uid="{00000000-0005-0000-0000-0000BF060000}"/>
    <cellStyle name="Normal 38" xfId="1732" xr:uid="{00000000-0005-0000-0000-0000C0060000}"/>
    <cellStyle name="Normal 39" xfId="1733" xr:uid="{00000000-0005-0000-0000-0000C1060000}"/>
    <cellStyle name="Normal 39 2" xfId="1734" xr:uid="{00000000-0005-0000-0000-0000C2060000}"/>
    <cellStyle name="Normal 39 3" xfId="1735" xr:uid="{00000000-0005-0000-0000-0000C3060000}"/>
    <cellStyle name="Normal 4" xfId="22" xr:uid="{00000000-0005-0000-0000-0000C4060000}"/>
    <cellStyle name="Normal 4 2" xfId="1736" xr:uid="{00000000-0005-0000-0000-0000C5060000}"/>
    <cellStyle name="Normal 4 2 2" xfId="1737" xr:uid="{00000000-0005-0000-0000-0000C6060000}"/>
    <cellStyle name="Normal 4 2 2 2" xfId="1738" xr:uid="{00000000-0005-0000-0000-0000C7060000}"/>
    <cellStyle name="Normal 4 2 2 3" xfId="1739" xr:uid="{00000000-0005-0000-0000-0000C8060000}"/>
    <cellStyle name="Normal 4 2 3" xfId="1740" xr:uid="{00000000-0005-0000-0000-0000C9060000}"/>
    <cellStyle name="Normal 4 2 4" xfId="1741" xr:uid="{00000000-0005-0000-0000-0000CA060000}"/>
    <cellStyle name="Normal 4 3" xfId="1742" xr:uid="{00000000-0005-0000-0000-0000CB060000}"/>
    <cellStyle name="Normal 4 3 2" xfId="1743" xr:uid="{00000000-0005-0000-0000-0000CC060000}"/>
    <cellStyle name="Normal 4 4" xfId="1744" xr:uid="{00000000-0005-0000-0000-0000CD060000}"/>
    <cellStyle name="Normal 4 5" xfId="1745" xr:uid="{00000000-0005-0000-0000-0000CE060000}"/>
    <cellStyle name="Normal 40" xfId="1746" xr:uid="{00000000-0005-0000-0000-0000CF060000}"/>
    <cellStyle name="Normal 41" xfId="1747" xr:uid="{00000000-0005-0000-0000-0000D0060000}"/>
    <cellStyle name="Normal 42" xfId="1748" xr:uid="{00000000-0005-0000-0000-0000D1060000}"/>
    <cellStyle name="Normal 43" xfId="1749" xr:uid="{00000000-0005-0000-0000-0000D2060000}"/>
    <cellStyle name="Normal 44" xfId="1750" xr:uid="{00000000-0005-0000-0000-0000D3060000}"/>
    <cellStyle name="Normal 44 10" xfId="1751" xr:uid="{00000000-0005-0000-0000-0000D4060000}"/>
    <cellStyle name="Normal 44 11" xfId="1752" xr:uid="{00000000-0005-0000-0000-0000D5060000}"/>
    <cellStyle name="Normal 44 12" xfId="1753" xr:uid="{00000000-0005-0000-0000-0000D6060000}"/>
    <cellStyle name="Normal 44 13" xfId="1754" xr:uid="{00000000-0005-0000-0000-0000D7060000}"/>
    <cellStyle name="Normal 44 14" xfId="1755" xr:uid="{00000000-0005-0000-0000-0000D8060000}"/>
    <cellStyle name="Normal 44 15" xfId="1756" xr:uid="{00000000-0005-0000-0000-0000D9060000}"/>
    <cellStyle name="Normal 44 16" xfId="1757" xr:uid="{00000000-0005-0000-0000-0000DA060000}"/>
    <cellStyle name="Normal 44 17" xfId="1758" xr:uid="{00000000-0005-0000-0000-0000DB060000}"/>
    <cellStyle name="Normal 44 18" xfId="1759" xr:uid="{00000000-0005-0000-0000-0000DC060000}"/>
    <cellStyle name="Normal 44 19" xfId="1760" xr:uid="{00000000-0005-0000-0000-0000DD060000}"/>
    <cellStyle name="Normal 44 2" xfId="1761" xr:uid="{00000000-0005-0000-0000-0000DE060000}"/>
    <cellStyle name="Normal 44 20" xfId="1762" xr:uid="{00000000-0005-0000-0000-0000DF060000}"/>
    <cellStyle name="Normal 44 21" xfId="1763" xr:uid="{00000000-0005-0000-0000-0000E0060000}"/>
    <cellStyle name="Normal 44 22" xfId="1764" xr:uid="{00000000-0005-0000-0000-0000E1060000}"/>
    <cellStyle name="Normal 44 23" xfId="1765" xr:uid="{00000000-0005-0000-0000-0000E2060000}"/>
    <cellStyle name="Normal 44 24" xfId="1766" xr:uid="{00000000-0005-0000-0000-0000E3060000}"/>
    <cellStyle name="Normal 44 25" xfId="1767" xr:uid="{00000000-0005-0000-0000-0000E4060000}"/>
    <cellStyle name="Normal 44 26" xfId="1768" xr:uid="{00000000-0005-0000-0000-0000E5060000}"/>
    <cellStyle name="Normal 44 27" xfId="1769" xr:uid="{00000000-0005-0000-0000-0000E6060000}"/>
    <cellStyle name="Normal 44 28" xfId="1770" xr:uid="{00000000-0005-0000-0000-0000E7060000}"/>
    <cellStyle name="Normal 44 29" xfId="1771" xr:uid="{00000000-0005-0000-0000-0000E8060000}"/>
    <cellStyle name="Normal 44 3" xfId="1772" xr:uid="{00000000-0005-0000-0000-0000E9060000}"/>
    <cellStyle name="Normal 44 30" xfId="1773" xr:uid="{00000000-0005-0000-0000-0000EA060000}"/>
    <cellStyle name="Normal 44 31" xfId="1774" xr:uid="{00000000-0005-0000-0000-0000EB060000}"/>
    <cellStyle name="Normal 44 32" xfId="1775" xr:uid="{00000000-0005-0000-0000-0000EC060000}"/>
    <cellStyle name="Normal 44 33" xfId="1776" xr:uid="{00000000-0005-0000-0000-0000ED060000}"/>
    <cellStyle name="Normal 44 34" xfId="1777" xr:uid="{00000000-0005-0000-0000-0000EE060000}"/>
    <cellStyle name="Normal 44 35" xfId="1778" xr:uid="{00000000-0005-0000-0000-0000EF060000}"/>
    <cellStyle name="Normal 44 36" xfId="1779" xr:uid="{00000000-0005-0000-0000-0000F0060000}"/>
    <cellStyle name="Normal 44 37" xfId="1780" xr:uid="{00000000-0005-0000-0000-0000F1060000}"/>
    <cellStyle name="Normal 44 38" xfId="1781" xr:uid="{00000000-0005-0000-0000-0000F2060000}"/>
    <cellStyle name="Normal 44 39" xfId="1782" xr:uid="{00000000-0005-0000-0000-0000F3060000}"/>
    <cellStyle name="Normal 44 4" xfId="1783" xr:uid="{00000000-0005-0000-0000-0000F4060000}"/>
    <cellStyle name="Normal 44 40" xfId="1784" xr:uid="{00000000-0005-0000-0000-0000F5060000}"/>
    <cellStyle name="Normal 44 41" xfId="1785" xr:uid="{00000000-0005-0000-0000-0000F6060000}"/>
    <cellStyle name="Normal 44 42" xfId="1786" xr:uid="{00000000-0005-0000-0000-0000F7060000}"/>
    <cellStyle name="Normal 44 43" xfId="1787" xr:uid="{00000000-0005-0000-0000-0000F8060000}"/>
    <cellStyle name="Normal 44 44" xfId="1788" xr:uid="{00000000-0005-0000-0000-0000F9060000}"/>
    <cellStyle name="Normal 44 45" xfId="1789" xr:uid="{00000000-0005-0000-0000-0000FA060000}"/>
    <cellStyle name="Normal 44 46" xfId="1790" xr:uid="{00000000-0005-0000-0000-0000FB060000}"/>
    <cellStyle name="Normal 44 47" xfId="1791" xr:uid="{00000000-0005-0000-0000-0000FC060000}"/>
    <cellStyle name="Normal 44 48" xfId="1792" xr:uid="{00000000-0005-0000-0000-0000FD060000}"/>
    <cellStyle name="Normal 44 49" xfId="1793" xr:uid="{00000000-0005-0000-0000-0000FE060000}"/>
    <cellStyle name="Normal 44 5" xfId="1794" xr:uid="{00000000-0005-0000-0000-0000FF060000}"/>
    <cellStyle name="Normal 44 50" xfId="1795" xr:uid="{00000000-0005-0000-0000-000000070000}"/>
    <cellStyle name="Normal 44 51" xfId="1796" xr:uid="{00000000-0005-0000-0000-000001070000}"/>
    <cellStyle name="Normal 44 52" xfId="1797" xr:uid="{00000000-0005-0000-0000-000002070000}"/>
    <cellStyle name="Normal 44 53" xfId="1798" xr:uid="{00000000-0005-0000-0000-000003070000}"/>
    <cellStyle name="Normal 44 54" xfId="1799" xr:uid="{00000000-0005-0000-0000-000004070000}"/>
    <cellStyle name="Normal 44 55" xfId="1800" xr:uid="{00000000-0005-0000-0000-000005070000}"/>
    <cellStyle name="Normal 44 56" xfId="1801" xr:uid="{00000000-0005-0000-0000-000006070000}"/>
    <cellStyle name="Normal 44 57" xfId="1802" xr:uid="{00000000-0005-0000-0000-000007070000}"/>
    <cellStyle name="Normal 44 58" xfId="1803" xr:uid="{00000000-0005-0000-0000-000008070000}"/>
    <cellStyle name="Normal 44 59" xfId="1804" xr:uid="{00000000-0005-0000-0000-000009070000}"/>
    <cellStyle name="Normal 44 6" xfId="1805" xr:uid="{00000000-0005-0000-0000-00000A070000}"/>
    <cellStyle name="Normal 44 60" xfId="1806" xr:uid="{00000000-0005-0000-0000-00000B070000}"/>
    <cellStyle name="Normal 44 61" xfId="1807" xr:uid="{00000000-0005-0000-0000-00000C070000}"/>
    <cellStyle name="Normal 44 62" xfId="1808" xr:uid="{00000000-0005-0000-0000-00000D070000}"/>
    <cellStyle name="Normal 44 63" xfId="1809" xr:uid="{00000000-0005-0000-0000-00000E070000}"/>
    <cellStyle name="Normal 44 64" xfId="1810" xr:uid="{00000000-0005-0000-0000-00000F070000}"/>
    <cellStyle name="Normal 44 65" xfId="1811" xr:uid="{00000000-0005-0000-0000-000010070000}"/>
    <cellStyle name="Normal 44 66" xfId="1812" xr:uid="{00000000-0005-0000-0000-000011070000}"/>
    <cellStyle name="Normal 44 67" xfId="1813" xr:uid="{00000000-0005-0000-0000-000012070000}"/>
    <cellStyle name="Normal 44 68" xfId="1814" xr:uid="{00000000-0005-0000-0000-000013070000}"/>
    <cellStyle name="Normal 44 69" xfId="1815" xr:uid="{00000000-0005-0000-0000-000014070000}"/>
    <cellStyle name="Normal 44 7" xfId="1816" xr:uid="{00000000-0005-0000-0000-000015070000}"/>
    <cellStyle name="Normal 44 70" xfId="1817" xr:uid="{00000000-0005-0000-0000-000016070000}"/>
    <cellStyle name="Normal 44 71" xfId="1818" xr:uid="{00000000-0005-0000-0000-000017070000}"/>
    <cellStyle name="Normal 44 72" xfId="1819" xr:uid="{00000000-0005-0000-0000-000018070000}"/>
    <cellStyle name="Normal 44 73" xfId="1820" xr:uid="{00000000-0005-0000-0000-000019070000}"/>
    <cellStyle name="Normal 44 74" xfId="1821" xr:uid="{00000000-0005-0000-0000-00001A070000}"/>
    <cellStyle name="Normal 44 8" xfId="1822" xr:uid="{00000000-0005-0000-0000-00001B070000}"/>
    <cellStyle name="Normal 44 9" xfId="1823" xr:uid="{00000000-0005-0000-0000-00001C070000}"/>
    <cellStyle name="Normal 44_INFORME DE EVALUACION TECNICO PRELIMINAR AJUSTADO" xfId="1824" xr:uid="{00000000-0005-0000-0000-00001D070000}"/>
    <cellStyle name="Normal 45" xfId="1825" xr:uid="{00000000-0005-0000-0000-00001E070000}"/>
    <cellStyle name="Normal 46" xfId="1826" xr:uid="{00000000-0005-0000-0000-00001F070000}"/>
    <cellStyle name="Normal 47" xfId="1827" xr:uid="{00000000-0005-0000-0000-000020070000}"/>
    <cellStyle name="Normal 48" xfId="1828" xr:uid="{00000000-0005-0000-0000-000021070000}"/>
    <cellStyle name="Normal 49" xfId="1829" xr:uid="{00000000-0005-0000-0000-000022070000}"/>
    <cellStyle name="Normal 5" xfId="1830" xr:uid="{00000000-0005-0000-0000-000023070000}"/>
    <cellStyle name="Normal 5 2" xfId="1831" xr:uid="{00000000-0005-0000-0000-000024070000}"/>
    <cellStyle name="Normal 5 3" xfId="1832" xr:uid="{00000000-0005-0000-0000-000025070000}"/>
    <cellStyle name="Normal 5 3 2" xfId="1833" xr:uid="{00000000-0005-0000-0000-000026070000}"/>
    <cellStyle name="Normal 5 4" xfId="1834" xr:uid="{00000000-0005-0000-0000-000027070000}"/>
    <cellStyle name="Normal 5 4 2" xfId="1835" xr:uid="{00000000-0005-0000-0000-000028070000}"/>
    <cellStyle name="Normal 5 5" xfId="1836" xr:uid="{00000000-0005-0000-0000-000029070000}"/>
    <cellStyle name="Normal 54" xfId="1837" xr:uid="{00000000-0005-0000-0000-00002A070000}"/>
    <cellStyle name="Normal 58" xfId="1838" xr:uid="{00000000-0005-0000-0000-00002B070000}"/>
    <cellStyle name="Normal 6" xfId="1839" xr:uid="{00000000-0005-0000-0000-00002C070000}"/>
    <cellStyle name="Normal 6 2" xfId="1840" xr:uid="{00000000-0005-0000-0000-00002D070000}"/>
    <cellStyle name="Normal 6 3" xfId="1841" xr:uid="{00000000-0005-0000-0000-00002E070000}"/>
    <cellStyle name="Normal 6 4" xfId="1842" xr:uid="{00000000-0005-0000-0000-00002F070000}"/>
    <cellStyle name="Normal 61" xfId="1843" xr:uid="{00000000-0005-0000-0000-000030070000}"/>
    <cellStyle name="Normal 62" xfId="1844" xr:uid="{00000000-0005-0000-0000-000031070000}"/>
    <cellStyle name="Normal 7" xfId="1845" xr:uid="{00000000-0005-0000-0000-000032070000}"/>
    <cellStyle name="Normal 7 2" xfId="1846" xr:uid="{00000000-0005-0000-0000-000033070000}"/>
    <cellStyle name="Normal 7 3" xfId="1847" xr:uid="{00000000-0005-0000-0000-000034070000}"/>
    <cellStyle name="Normal 7 4" xfId="1848" xr:uid="{00000000-0005-0000-0000-000035070000}"/>
    <cellStyle name="Normal 8" xfId="1849" xr:uid="{00000000-0005-0000-0000-000036070000}"/>
    <cellStyle name="Normal 8 2" xfId="1850" xr:uid="{00000000-0005-0000-0000-000037070000}"/>
    <cellStyle name="Normal 8 2 2" xfId="1851" xr:uid="{00000000-0005-0000-0000-000038070000}"/>
    <cellStyle name="Normal 8 3" xfId="1852" xr:uid="{00000000-0005-0000-0000-000039070000}"/>
    <cellStyle name="Normal 8 4" xfId="1853" xr:uid="{00000000-0005-0000-0000-00003A070000}"/>
    <cellStyle name="Normal 9" xfId="1854" xr:uid="{00000000-0005-0000-0000-00003B070000}"/>
    <cellStyle name="Normal 9 2" xfId="1855" xr:uid="{00000000-0005-0000-0000-00003C070000}"/>
    <cellStyle name="Notas 2" xfId="1856" xr:uid="{00000000-0005-0000-0000-00003D070000}"/>
    <cellStyle name="Notas 2 2" xfId="1857" xr:uid="{00000000-0005-0000-0000-00003E070000}"/>
    <cellStyle name="Notas 3" xfId="1858" xr:uid="{00000000-0005-0000-0000-00003F070000}"/>
    <cellStyle name="Notas 4" xfId="1859" xr:uid="{00000000-0005-0000-0000-000040070000}"/>
    <cellStyle name="Output" xfId="1860" xr:uid="{00000000-0005-0000-0000-000041070000}"/>
    <cellStyle name="Porcentaje" xfId="12" builtinId="5"/>
    <cellStyle name="Porcentaje 2" xfId="10" xr:uid="{00000000-0005-0000-0000-000043070000}"/>
    <cellStyle name="Porcentaje 2 2" xfId="14" xr:uid="{00000000-0005-0000-0000-000044070000}"/>
    <cellStyle name="Porcentaje 2 2 2" xfId="1861" xr:uid="{00000000-0005-0000-0000-000045070000}"/>
    <cellStyle name="Porcentaje 3" xfId="21" xr:uid="{00000000-0005-0000-0000-000046070000}"/>
    <cellStyle name="Porcentual 2" xfId="1862" xr:uid="{00000000-0005-0000-0000-000047070000}"/>
    <cellStyle name="Porcentual 2 2" xfId="1863" xr:uid="{00000000-0005-0000-0000-000048070000}"/>
    <cellStyle name="Porcentual 3" xfId="1864" xr:uid="{00000000-0005-0000-0000-000049070000}"/>
    <cellStyle name="Salida 2" xfId="1865" xr:uid="{00000000-0005-0000-0000-00004A070000}"/>
    <cellStyle name="Salida 2 2" xfId="1866" xr:uid="{00000000-0005-0000-0000-00004B070000}"/>
    <cellStyle name="Salida 3" xfId="1867" xr:uid="{00000000-0005-0000-0000-00004C070000}"/>
    <cellStyle name="Salida 4" xfId="1868" xr:uid="{00000000-0005-0000-0000-00004D070000}"/>
    <cellStyle name="TableStyleLight1" xfId="1869" xr:uid="{00000000-0005-0000-0000-00004E070000}"/>
    <cellStyle name="Texto de advertencia 2" xfId="1870" xr:uid="{00000000-0005-0000-0000-00004F070000}"/>
    <cellStyle name="Texto de advertencia 2 2" xfId="1871" xr:uid="{00000000-0005-0000-0000-000050070000}"/>
    <cellStyle name="Texto de advertencia 3" xfId="1872" xr:uid="{00000000-0005-0000-0000-000051070000}"/>
    <cellStyle name="Texto de advertencia 4" xfId="1873" xr:uid="{00000000-0005-0000-0000-000052070000}"/>
    <cellStyle name="Texto explicativo 2" xfId="1874" xr:uid="{00000000-0005-0000-0000-000053070000}"/>
    <cellStyle name="Texto explicativo 2 2" xfId="1875" xr:uid="{00000000-0005-0000-0000-000054070000}"/>
    <cellStyle name="Texto explicativo 3" xfId="1876" xr:uid="{00000000-0005-0000-0000-000055070000}"/>
    <cellStyle name="Texto explicativo 4" xfId="1877" xr:uid="{00000000-0005-0000-0000-000056070000}"/>
    <cellStyle name="Title" xfId="1878" xr:uid="{00000000-0005-0000-0000-000057070000}"/>
    <cellStyle name="Título 1 2" xfId="1879" xr:uid="{00000000-0005-0000-0000-000058070000}"/>
    <cellStyle name="Título 1 2 2" xfId="1880" xr:uid="{00000000-0005-0000-0000-000059070000}"/>
    <cellStyle name="Título 1 3" xfId="1881" xr:uid="{00000000-0005-0000-0000-00005A070000}"/>
    <cellStyle name="Título 1 4" xfId="1882" xr:uid="{00000000-0005-0000-0000-00005B070000}"/>
    <cellStyle name="Título 2 2" xfId="1883" xr:uid="{00000000-0005-0000-0000-00005C070000}"/>
    <cellStyle name="Título 2 2 2" xfId="1884" xr:uid="{00000000-0005-0000-0000-00005D070000}"/>
    <cellStyle name="Título 2 3" xfId="1885" xr:uid="{00000000-0005-0000-0000-00005E070000}"/>
    <cellStyle name="Título 2 4" xfId="1886" xr:uid="{00000000-0005-0000-0000-00005F070000}"/>
    <cellStyle name="Título 3 2" xfId="1887" xr:uid="{00000000-0005-0000-0000-000060070000}"/>
    <cellStyle name="Título 3 2 2" xfId="1888" xr:uid="{00000000-0005-0000-0000-000061070000}"/>
    <cellStyle name="Título 3 3" xfId="1889" xr:uid="{00000000-0005-0000-0000-000062070000}"/>
    <cellStyle name="Título 3 4" xfId="1890" xr:uid="{00000000-0005-0000-0000-000063070000}"/>
    <cellStyle name="Título 4" xfId="1891" xr:uid="{00000000-0005-0000-0000-000064070000}"/>
    <cellStyle name="Título 4 2" xfId="1892" xr:uid="{00000000-0005-0000-0000-000065070000}"/>
    <cellStyle name="Título 5" xfId="1893" xr:uid="{00000000-0005-0000-0000-000066070000}"/>
    <cellStyle name="Título 6" xfId="1894" xr:uid="{00000000-0005-0000-0000-000067070000}"/>
    <cellStyle name="Total 2" xfId="1895" xr:uid="{00000000-0005-0000-0000-000068070000}"/>
    <cellStyle name="Total 2 2" xfId="1896" xr:uid="{00000000-0005-0000-0000-000069070000}"/>
    <cellStyle name="Total 3" xfId="1897" xr:uid="{00000000-0005-0000-0000-00006A070000}"/>
    <cellStyle name="Total 4" xfId="1898" xr:uid="{00000000-0005-0000-0000-00006B070000}"/>
  </cellStyles>
  <dxfs count="0"/>
  <tableStyles count="0" defaultTableStyle="TableStyleMedium2" defaultPivotStyle="PivotStyleLight16"/>
  <colors>
    <mruColors>
      <color rgb="FFFF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8</xdr:row>
      <xdr:rowOff>79375</xdr:rowOff>
    </xdr:from>
    <xdr:to>
      <xdr:col>0</xdr:col>
      <xdr:colOff>5937250</xdr:colOff>
      <xdr:row>15</xdr:row>
      <xdr:rowOff>184656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5875" y="1635125"/>
          <a:ext cx="5921375" cy="1438781"/>
        </a:xfrm>
        <a:prstGeom prst="rect">
          <a:avLst/>
        </a:prstGeom>
      </xdr:spPr>
    </xdr:pic>
    <xdr:clientData/>
  </xdr:twoCellAnchor>
  <xdr:twoCellAnchor editAs="oneCell">
    <xdr:from>
      <xdr:col>0</xdr:col>
      <xdr:colOff>845846</xdr:colOff>
      <xdr:row>28</xdr:row>
      <xdr:rowOff>111124</xdr:rowOff>
    </xdr:from>
    <xdr:to>
      <xdr:col>0</xdr:col>
      <xdr:colOff>4635500</xdr:colOff>
      <xdr:row>34</xdr:row>
      <xdr:rowOff>190499</xdr:rowOff>
    </xdr:to>
    <xdr:pic>
      <xdr:nvPicPr>
        <xdr:cNvPr id="6" name="Imagen 5" descr="INNOVADORA">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5846" y="5476874"/>
          <a:ext cx="3789654" cy="122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printerSettings" Target="../printerSettings/printerSettings6.bin"/><Relationship Id="rId7" Type="http://schemas.openxmlformats.org/officeDocument/2006/relationships/printerSettings" Target="../printerSettings/printerSettings10.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printerSettings" Target="../printerSettings/printerSettings13.bin"/><Relationship Id="rId4" Type="http://schemas.openxmlformats.org/officeDocument/2006/relationships/printerSettings" Target="../printerSettings/printerSettings7.bin"/><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10" Type="http://schemas.openxmlformats.org/officeDocument/2006/relationships/printerSettings" Target="../printerSettings/printerSettings33.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10" Type="http://schemas.openxmlformats.org/officeDocument/2006/relationships/printerSettings" Target="../printerSettings/printerSettings43.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A26"/>
  <sheetViews>
    <sheetView showGridLines="0" view="pageBreakPreview" topLeftCell="B8" zoomScaleNormal="100" zoomScaleSheetLayoutView="100" workbookViewId="0">
      <selection activeCell="I23" sqref="I23"/>
    </sheetView>
  </sheetViews>
  <sheetFormatPr baseColWidth="10" defaultRowHeight="15" x14ac:dyDescent="0.25"/>
  <cols>
    <col min="1" max="1" width="91.5703125" customWidth="1"/>
  </cols>
  <sheetData>
    <row r="8" spans="1:1" ht="18" x14ac:dyDescent="0.25">
      <c r="A8" s="122" t="s">
        <v>72</v>
      </c>
    </row>
    <row r="16" spans="1:1" x14ac:dyDescent="0.25">
      <c r="A16" s="79"/>
    </row>
    <row r="18" spans="1:1" x14ac:dyDescent="0.25">
      <c r="A18" s="79" t="s">
        <v>114</v>
      </c>
    </row>
    <row r="24" spans="1:1" x14ac:dyDescent="0.25">
      <c r="A24" s="79" t="s">
        <v>141</v>
      </c>
    </row>
    <row r="25" spans="1:1" x14ac:dyDescent="0.25">
      <c r="A25" s="79"/>
    </row>
    <row r="26" spans="1:1" x14ac:dyDescent="0.25">
      <c r="A26" s="79"/>
    </row>
  </sheetData>
  <printOptions horizontalCentered="1"/>
  <pageMargins left="0.70866141732283472" right="0.70866141732283472" top="1.3385826771653544" bottom="0.78740157480314965"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53"/>
  <sheetViews>
    <sheetView showGridLines="0" view="pageBreakPreview" topLeftCell="A19" zoomScale="68" zoomScaleNormal="80" zoomScaleSheetLayoutView="68" workbookViewId="0">
      <selection activeCell="J48" sqref="J48"/>
    </sheetView>
  </sheetViews>
  <sheetFormatPr baseColWidth="10" defaultColWidth="11.42578125" defaultRowHeight="14.25" x14ac:dyDescent="0.25"/>
  <cols>
    <col min="1" max="1" width="55.28515625" style="1" customWidth="1"/>
    <col min="2" max="2" width="16.28515625" style="1" customWidth="1"/>
    <col min="3" max="3" width="17" style="1" customWidth="1"/>
    <col min="4" max="4" width="7.7109375" style="1" customWidth="1"/>
    <col min="5" max="5" width="10.42578125" style="1" customWidth="1"/>
    <col min="6" max="6" width="12.7109375" style="2" customWidth="1"/>
    <col min="7" max="7" width="44.7109375" style="1" customWidth="1"/>
    <col min="8" max="8" width="18" style="1" customWidth="1"/>
    <col min="9" max="9" width="7.7109375" style="1" customWidth="1"/>
    <col min="10" max="10" width="10.42578125" style="1" customWidth="1"/>
    <col min="11" max="11" width="11.5703125" style="2" customWidth="1"/>
    <col min="12" max="12" width="35.85546875" style="1" customWidth="1"/>
    <col min="13" max="13" width="18.5703125" style="1" customWidth="1"/>
    <col min="14" max="16384" width="11.42578125" style="1"/>
  </cols>
  <sheetData>
    <row r="1" spans="1:14" ht="20.100000000000001" customHeight="1" x14ac:dyDescent="0.25">
      <c r="A1" s="3" t="s">
        <v>72</v>
      </c>
      <c r="B1" s="4"/>
      <c r="C1" s="4"/>
      <c r="D1" s="4"/>
      <c r="E1" s="4"/>
      <c r="F1" s="4"/>
      <c r="G1" s="4"/>
      <c r="H1" s="4"/>
      <c r="I1" s="4"/>
      <c r="J1" s="4"/>
      <c r="K1" s="4"/>
      <c r="L1" s="4"/>
      <c r="M1" s="4"/>
    </row>
    <row r="2" spans="1:14" ht="19.5" customHeight="1" x14ac:dyDescent="0.25">
      <c r="A2" s="3" t="s">
        <v>114</v>
      </c>
      <c r="B2" s="4"/>
      <c r="C2" s="4"/>
      <c r="D2" s="4"/>
      <c r="E2" s="4"/>
      <c r="F2" s="4"/>
      <c r="G2" s="4"/>
      <c r="H2" s="4"/>
      <c r="I2" s="4"/>
      <c r="J2" s="4"/>
      <c r="K2" s="4"/>
      <c r="L2" s="4"/>
      <c r="M2" s="4"/>
    </row>
    <row r="3" spans="1:14" ht="20.100000000000001" customHeight="1" x14ac:dyDescent="0.25">
      <c r="A3" s="383" t="s">
        <v>168</v>
      </c>
      <c r="B3" s="383"/>
      <c r="C3" s="383"/>
      <c r="D3" s="383"/>
      <c r="E3" s="383"/>
      <c r="F3" s="383"/>
      <c r="G3" s="383"/>
      <c r="H3" s="383"/>
      <c r="I3" s="383"/>
      <c r="J3" s="383"/>
      <c r="K3" s="383"/>
      <c r="L3" s="383"/>
      <c r="M3" s="383"/>
    </row>
    <row r="4" spans="1:14" ht="20.100000000000001" customHeight="1" x14ac:dyDescent="0.25">
      <c r="A4" s="383" t="s">
        <v>80</v>
      </c>
      <c r="B4" s="383"/>
      <c r="C4" s="383"/>
      <c r="D4" s="383"/>
      <c r="E4" s="383"/>
      <c r="F4" s="383"/>
      <c r="G4" s="383"/>
      <c r="H4" s="383"/>
      <c r="I4" s="383"/>
      <c r="J4" s="383"/>
      <c r="K4" s="383"/>
      <c r="L4" s="383"/>
      <c r="M4" s="383"/>
    </row>
    <row r="5" spans="1:14" ht="26.25" customHeight="1" thickBot="1" x14ac:dyDescent="0.3">
      <c r="A5" s="5"/>
      <c r="B5" s="5"/>
      <c r="C5" s="5"/>
      <c r="D5" s="5"/>
      <c r="E5" s="5"/>
      <c r="F5" s="5"/>
      <c r="G5" s="5"/>
      <c r="H5" s="5"/>
      <c r="I5" s="5"/>
      <c r="J5" s="5"/>
      <c r="K5" s="5"/>
      <c r="L5" s="5"/>
      <c r="M5" s="5"/>
    </row>
    <row r="6" spans="1:14" ht="58.5" customHeight="1" thickBot="1" x14ac:dyDescent="0.3">
      <c r="A6" s="391" t="s">
        <v>10</v>
      </c>
      <c r="B6" s="392"/>
      <c r="C6" s="190"/>
      <c r="D6" s="388" t="s">
        <v>37</v>
      </c>
      <c r="E6" s="389"/>
      <c r="F6" s="389"/>
      <c r="G6" s="389"/>
      <c r="H6" s="390"/>
      <c r="I6" s="388" t="s">
        <v>41</v>
      </c>
      <c r="J6" s="389"/>
      <c r="K6" s="389"/>
      <c r="L6" s="389"/>
      <c r="M6" s="390"/>
    </row>
    <row r="7" spans="1:14" ht="36" customHeight="1" thickBot="1" x14ac:dyDescent="0.3">
      <c r="A7" s="393"/>
      <c r="B7" s="394"/>
      <c r="C7" s="191"/>
      <c r="D7" s="192" t="s">
        <v>11</v>
      </c>
      <c r="E7" s="193"/>
      <c r="F7" s="386" t="s">
        <v>12</v>
      </c>
      <c r="G7" s="395" t="s">
        <v>13</v>
      </c>
      <c r="H7" s="395" t="s">
        <v>14</v>
      </c>
      <c r="I7" s="193" t="s">
        <v>11</v>
      </c>
      <c r="J7" s="193"/>
      <c r="K7" s="386" t="s">
        <v>12</v>
      </c>
      <c r="L7" s="395" t="s">
        <v>13</v>
      </c>
      <c r="M7" s="395" t="s">
        <v>14</v>
      </c>
    </row>
    <row r="8" spans="1:14" ht="63" customHeight="1" thickBot="1" x14ac:dyDescent="0.3">
      <c r="A8" s="395" t="s">
        <v>15</v>
      </c>
      <c r="B8" s="395"/>
      <c r="C8" s="221" t="s">
        <v>16</v>
      </c>
      <c r="D8" s="350" t="s">
        <v>17</v>
      </c>
      <c r="E8" s="220" t="s">
        <v>18</v>
      </c>
      <c r="F8" s="387"/>
      <c r="G8" s="396"/>
      <c r="H8" s="396"/>
      <c r="I8" s="220" t="s">
        <v>17</v>
      </c>
      <c r="J8" s="220" t="s">
        <v>18</v>
      </c>
      <c r="K8" s="387"/>
      <c r="L8" s="396"/>
      <c r="M8" s="396"/>
    </row>
    <row r="9" spans="1:14" ht="28.5" customHeight="1" thickBot="1" x14ac:dyDescent="0.3">
      <c r="A9" s="384" t="s">
        <v>112</v>
      </c>
      <c r="B9" s="385"/>
      <c r="C9" s="196" t="s">
        <v>142</v>
      </c>
      <c r="D9" s="197"/>
      <c r="E9" s="198"/>
      <c r="F9" s="200"/>
      <c r="G9" s="198"/>
      <c r="H9" s="199"/>
      <c r="I9" s="197"/>
      <c r="J9" s="198"/>
      <c r="K9" s="200"/>
      <c r="L9" s="198"/>
      <c r="M9" s="199"/>
    </row>
    <row r="10" spans="1:14" ht="28.5" customHeight="1" x14ac:dyDescent="0.25">
      <c r="A10" s="397" t="s">
        <v>117</v>
      </c>
      <c r="B10" s="398"/>
      <c r="C10" s="211">
        <v>60</v>
      </c>
      <c r="D10" s="222"/>
      <c r="E10" s="223"/>
      <c r="F10" s="224"/>
      <c r="G10" s="223"/>
      <c r="H10" s="225"/>
      <c r="I10" s="222"/>
      <c r="J10" s="223"/>
      <c r="K10" s="224"/>
      <c r="L10" s="223"/>
      <c r="M10" s="225"/>
    </row>
    <row r="11" spans="1:14" ht="48.75" customHeight="1" x14ac:dyDescent="0.25">
      <c r="A11" s="404" t="s">
        <v>207</v>
      </c>
      <c r="B11" s="405"/>
      <c r="C11" s="354">
        <v>7.5</v>
      </c>
      <c r="D11" s="202"/>
      <c r="E11" s="125" t="s">
        <v>38</v>
      </c>
      <c r="F11" s="203">
        <v>380</v>
      </c>
      <c r="G11" s="201" t="s">
        <v>228</v>
      </c>
      <c r="H11" s="229">
        <v>0</v>
      </c>
      <c r="I11" s="202" t="s">
        <v>38</v>
      </c>
      <c r="J11" s="125"/>
      <c r="K11" s="203">
        <v>505</v>
      </c>
      <c r="L11" s="357" t="s">
        <v>251</v>
      </c>
      <c r="M11" s="229">
        <v>7.5</v>
      </c>
      <c r="N11" s="15"/>
    </row>
    <row r="12" spans="1:14" ht="26.25" customHeight="1" x14ac:dyDescent="0.25">
      <c r="A12" s="404" t="s">
        <v>208</v>
      </c>
      <c r="B12" s="405"/>
      <c r="C12" s="354">
        <v>7.5</v>
      </c>
      <c r="D12" s="202" t="s">
        <v>38</v>
      </c>
      <c r="E12" s="125"/>
      <c r="F12" s="203">
        <v>380</v>
      </c>
      <c r="G12" s="204" t="s">
        <v>248</v>
      </c>
      <c r="H12" s="205">
        <v>7.5</v>
      </c>
      <c r="I12" s="202" t="s">
        <v>38</v>
      </c>
      <c r="J12" s="125"/>
      <c r="K12" s="203">
        <v>505</v>
      </c>
      <c r="L12" s="204" t="s">
        <v>251</v>
      </c>
      <c r="M12" s="205">
        <v>7.5</v>
      </c>
      <c r="N12" s="15"/>
    </row>
    <row r="13" spans="1:14" ht="33.75" customHeight="1" x14ac:dyDescent="0.25">
      <c r="A13" s="404" t="s">
        <v>121</v>
      </c>
      <c r="B13" s="405"/>
      <c r="C13" s="354">
        <v>7.5</v>
      </c>
      <c r="D13" s="202" t="s">
        <v>38</v>
      </c>
      <c r="E13" s="125"/>
      <c r="F13" s="203">
        <v>380</v>
      </c>
      <c r="G13" s="204" t="s">
        <v>248</v>
      </c>
      <c r="H13" s="205">
        <v>7.5</v>
      </c>
      <c r="I13" s="202" t="s">
        <v>38</v>
      </c>
      <c r="J13" s="125"/>
      <c r="K13" s="203">
        <v>506</v>
      </c>
      <c r="L13" s="204" t="s">
        <v>251</v>
      </c>
      <c r="M13" s="205">
        <v>7.5</v>
      </c>
      <c r="N13" s="15"/>
    </row>
    <row r="14" spans="1:14" ht="26.25" customHeight="1" x14ac:dyDescent="0.25">
      <c r="A14" s="404" t="s">
        <v>209</v>
      </c>
      <c r="B14" s="405"/>
      <c r="C14" s="354">
        <v>7.5</v>
      </c>
      <c r="D14" s="202"/>
      <c r="E14" s="125" t="s">
        <v>38</v>
      </c>
      <c r="F14" s="203">
        <v>380</v>
      </c>
      <c r="G14" s="204" t="s">
        <v>228</v>
      </c>
      <c r="H14" s="205">
        <v>0</v>
      </c>
      <c r="I14" s="202" t="s">
        <v>38</v>
      </c>
      <c r="J14" s="125"/>
      <c r="K14" s="203">
        <v>506</v>
      </c>
      <c r="L14" s="204" t="s">
        <v>251</v>
      </c>
      <c r="M14" s="205">
        <v>7.5</v>
      </c>
      <c r="N14" s="15"/>
    </row>
    <row r="15" spans="1:14" x14ac:dyDescent="0.25">
      <c r="A15" s="404" t="s">
        <v>210</v>
      </c>
      <c r="B15" s="405"/>
      <c r="C15" s="354">
        <v>7.5</v>
      </c>
      <c r="D15" s="202"/>
      <c r="E15" s="125" t="s">
        <v>38</v>
      </c>
      <c r="F15" s="203">
        <v>380</v>
      </c>
      <c r="G15" s="204" t="s">
        <v>228</v>
      </c>
      <c r="H15" s="205">
        <v>0</v>
      </c>
      <c r="I15" s="202" t="s">
        <v>38</v>
      </c>
      <c r="J15" s="125"/>
      <c r="K15" s="203">
        <v>506</v>
      </c>
      <c r="L15" s="204" t="s">
        <v>251</v>
      </c>
      <c r="M15" s="205">
        <v>7.5</v>
      </c>
      <c r="N15" s="15"/>
    </row>
    <row r="16" spans="1:14" x14ac:dyDescent="0.25">
      <c r="A16" s="404" t="s">
        <v>211</v>
      </c>
      <c r="B16" s="405"/>
      <c r="C16" s="354">
        <v>7.5</v>
      </c>
      <c r="D16" s="202"/>
      <c r="E16" s="125" t="s">
        <v>38</v>
      </c>
      <c r="F16" s="203">
        <v>380</v>
      </c>
      <c r="G16" s="204" t="s">
        <v>228</v>
      </c>
      <c r="H16" s="205">
        <v>0</v>
      </c>
      <c r="I16" s="202"/>
      <c r="J16" s="125" t="s">
        <v>38</v>
      </c>
      <c r="K16" s="203">
        <v>506</v>
      </c>
      <c r="L16" s="204"/>
      <c r="M16" s="205">
        <v>0</v>
      </c>
      <c r="N16" s="15"/>
    </row>
    <row r="17" spans="1:14" ht="14.25" customHeight="1" x14ac:dyDescent="0.25">
      <c r="A17" s="404" t="s">
        <v>212</v>
      </c>
      <c r="B17" s="405"/>
      <c r="C17" s="354">
        <v>7.5</v>
      </c>
      <c r="D17" s="202" t="s">
        <v>38</v>
      </c>
      <c r="E17" s="125"/>
      <c r="F17" s="203">
        <v>380</v>
      </c>
      <c r="G17" s="204" t="s">
        <v>245</v>
      </c>
      <c r="H17" s="205">
        <v>7.5</v>
      </c>
      <c r="I17" s="202" t="s">
        <v>38</v>
      </c>
      <c r="J17" s="125"/>
      <c r="K17" s="203">
        <v>506</v>
      </c>
      <c r="L17" s="204" t="s">
        <v>251</v>
      </c>
      <c r="M17" s="205">
        <v>7.5</v>
      </c>
      <c r="N17" s="15"/>
    </row>
    <row r="18" spans="1:14" ht="28.5" x14ac:dyDescent="0.25">
      <c r="A18" s="404" t="s">
        <v>136</v>
      </c>
      <c r="B18" s="405"/>
      <c r="C18" s="354">
        <v>7.5</v>
      </c>
      <c r="D18" s="202" t="s">
        <v>38</v>
      </c>
      <c r="E18" s="125"/>
      <c r="F18" s="203">
        <v>380</v>
      </c>
      <c r="G18" s="204" t="s">
        <v>248</v>
      </c>
      <c r="H18" s="205">
        <v>7.5</v>
      </c>
      <c r="I18" s="202" t="s">
        <v>38</v>
      </c>
      <c r="J18" s="125"/>
      <c r="K18" s="203">
        <v>506</v>
      </c>
      <c r="L18" s="204" t="s">
        <v>251</v>
      </c>
      <c r="M18" s="205">
        <v>7.5</v>
      </c>
      <c r="N18" s="15"/>
    </row>
    <row r="19" spans="1:14" ht="38.25" customHeight="1" x14ac:dyDescent="0.25">
      <c r="A19" s="399" t="s">
        <v>138</v>
      </c>
      <c r="B19" s="400"/>
      <c r="C19" s="351"/>
      <c r="D19" s="202"/>
      <c r="E19" s="125"/>
      <c r="F19" s="203"/>
      <c r="G19" s="204"/>
      <c r="H19" s="205"/>
      <c r="I19" s="202"/>
      <c r="J19" s="125"/>
      <c r="K19" s="203"/>
      <c r="L19" s="204"/>
      <c r="M19" s="205"/>
      <c r="N19" s="15"/>
    </row>
    <row r="20" spans="1:14" ht="52.5" customHeight="1" x14ac:dyDescent="0.25">
      <c r="A20" s="413" t="s">
        <v>213</v>
      </c>
      <c r="B20" s="413"/>
      <c r="C20" s="354">
        <v>7.5</v>
      </c>
      <c r="D20" s="202"/>
      <c r="E20" s="125" t="s">
        <v>38</v>
      </c>
      <c r="F20" s="203">
        <v>381</v>
      </c>
      <c r="G20" s="204" t="s">
        <v>228</v>
      </c>
      <c r="H20" s="205">
        <v>0</v>
      </c>
      <c r="I20" s="202"/>
      <c r="J20" s="125" t="s">
        <v>38</v>
      </c>
      <c r="K20" s="203">
        <v>507</v>
      </c>
      <c r="L20" s="204" t="s">
        <v>228</v>
      </c>
      <c r="M20" s="205">
        <v>0</v>
      </c>
      <c r="N20" s="15"/>
    </row>
    <row r="21" spans="1:14" ht="34.5" customHeight="1" x14ac:dyDescent="0.25">
      <c r="A21" s="414" t="s">
        <v>214</v>
      </c>
      <c r="B21" s="414"/>
      <c r="C21" s="354">
        <v>7.5</v>
      </c>
      <c r="D21" s="202" t="s">
        <v>38</v>
      </c>
      <c r="E21" s="125"/>
      <c r="F21" s="203">
        <v>381</v>
      </c>
      <c r="G21" s="204" t="s">
        <v>231</v>
      </c>
      <c r="H21" s="205">
        <v>7.5</v>
      </c>
      <c r="I21" s="202" t="s">
        <v>38</v>
      </c>
      <c r="J21" s="125"/>
      <c r="K21" s="203">
        <v>507</v>
      </c>
      <c r="L21" s="204" t="s">
        <v>261</v>
      </c>
      <c r="M21" s="205">
        <v>7.5</v>
      </c>
      <c r="N21" s="15"/>
    </row>
    <row r="22" spans="1:14" ht="52.5" customHeight="1" x14ac:dyDescent="0.25">
      <c r="A22" s="417" t="s">
        <v>215</v>
      </c>
      <c r="B22" s="418"/>
      <c r="C22" s="354">
        <v>7.5</v>
      </c>
      <c r="D22" s="202"/>
      <c r="E22" s="125" t="s">
        <v>38</v>
      </c>
      <c r="F22" s="203">
        <v>381</v>
      </c>
      <c r="G22" s="204" t="s">
        <v>228</v>
      </c>
      <c r="H22" s="205">
        <v>0</v>
      </c>
      <c r="I22" s="202" t="s">
        <v>38</v>
      </c>
      <c r="J22" s="125"/>
      <c r="K22" s="203">
        <v>507</v>
      </c>
      <c r="L22" s="204" t="s">
        <v>262</v>
      </c>
      <c r="M22" s="205">
        <v>7.5</v>
      </c>
      <c r="N22" s="15"/>
    </row>
    <row r="23" spans="1:14" ht="29.25" customHeight="1" x14ac:dyDescent="0.25">
      <c r="A23" s="415" t="s">
        <v>216</v>
      </c>
      <c r="B23" s="415"/>
      <c r="C23" s="354">
        <v>7.5</v>
      </c>
      <c r="D23" s="202"/>
      <c r="E23" s="125" t="s">
        <v>38</v>
      </c>
      <c r="F23" s="203">
        <v>381</v>
      </c>
      <c r="G23" s="204" t="s">
        <v>228</v>
      </c>
      <c r="H23" s="205">
        <v>0</v>
      </c>
      <c r="I23" s="202" t="s">
        <v>38</v>
      </c>
      <c r="J23" s="125"/>
      <c r="K23" s="203">
        <v>507</v>
      </c>
      <c r="L23" s="204" t="s">
        <v>262</v>
      </c>
      <c r="M23" s="205">
        <v>7.5</v>
      </c>
      <c r="N23" s="15"/>
    </row>
    <row r="24" spans="1:14" ht="34.5" customHeight="1" x14ac:dyDescent="0.25">
      <c r="A24" s="416" t="s">
        <v>217</v>
      </c>
      <c r="B24" s="416"/>
      <c r="C24" s="354">
        <v>7.5</v>
      </c>
      <c r="D24" s="202"/>
      <c r="E24" s="125" t="s">
        <v>38</v>
      </c>
      <c r="F24" s="203">
        <v>381</v>
      </c>
      <c r="G24" s="204" t="s">
        <v>228</v>
      </c>
      <c r="H24" s="205">
        <v>0</v>
      </c>
      <c r="I24" s="202" t="s">
        <v>38</v>
      </c>
      <c r="J24" s="125"/>
      <c r="K24" s="203">
        <v>507</v>
      </c>
      <c r="L24" s="204" t="s">
        <v>262</v>
      </c>
      <c r="M24" s="205">
        <v>7.5</v>
      </c>
      <c r="N24" s="15"/>
    </row>
    <row r="25" spans="1:14" ht="52.5" customHeight="1" x14ac:dyDescent="0.25">
      <c r="A25" s="419" t="s">
        <v>218</v>
      </c>
      <c r="B25" s="420"/>
      <c r="C25" s="354">
        <v>7.5</v>
      </c>
      <c r="D25" s="202"/>
      <c r="E25" s="125" t="s">
        <v>38</v>
      </c>
      <c r="F25" s="203">
        <v>381</v>
      </c>
      <c r="G25" s="204" t="s">
        <v>228</v>
      </c>
      <c r="H25" s="205">
        <v>0</v>
      </c>
      <c r="I25" s="202" t="s">
        <v>38</v>
      </c>
      <c r="J25" s="125"/>
      <c r="K25" s="203">
        <v>507</v>
      </c>
      <c r="L25" s="204" t="s">
        <v>262</v>
      </c>
      <c r="M25" s="205">
        <v>7.5</v>
      </c>
      <c r="N25" s="15"/>
    </row>
    <row r="26" spans="1:14" ht="52.5" customHeight="1" x14ac:dyDescent="0.25">
      <c r="A26" s="417" t="s">
        <v>219</v>
      </c>
      <c r="B26" s="418"/>
      <c r="C26" s="354">
        <v>7.5</v>
      </c>
      <c r="D26" s="202"/>
      <c r="E26" s="125" t="s">
        <v>38</v>
      </c>
      <c r="F26" s="203">
        <v>381</v>
      </c>
      <c r="G26" s="204" t="s">
        <v>228</v>
      </c>
      <c r="H26" s="205">
        <v>0</v>
      </c>
      <c r="I26" s="202" t="s">
        <v>38</v>
      </c>
      <c r="J26" s="125"/>
      <c r="K26" s="203">
        <v>507</v>
      </c>
      <c r="L26" s="204" t="s">
        <v>263</v>
      </c>
      <c r="M26" s="205">
        <v>7.5</v>
      </c>
      <c r="N26" s="15"/>
    </row>
    <row r="27" spans="1:14" ht="52.5" customHeight="1" x14ac:dyDescent="0.25">
      <c r="A27" s="421" t="s">
        <v>220</v>
      </c>
      <c r="B27" s="421"/>
      <c r="C27" s="354">
        <v>7.5</v>
      </c>
      <c r="D27" s="202"/>
      <c r="E27" s="125" t="s">
        <v>38</v>
      </c>
      <c r="F27" s="203">
        <v>381</v>
      </c>
      <c r="G27" s="204" t="s">
        <v>228</v>
      </c>
      <c r="H27" s="205">
        <v>0</v>
      </c>
      <c r="I27" s="202"/>
      <c r="J27" s="125" t="s">
        <v>38</v>
      </c>
      <c r="K27" s="203">
        <v>507</v>
      </c>
      <c r="L27" s="204" t="s">
        <v>228</v>
      </c>
      <c r="M27" s="205">
        <v>0</v>
      </c>
      <c r="N27" s="15"/>
    </row>
    <row r="28" spans="1:14" ht="57" customHeight="1" x14ac:dyDescent="0.25">
      <c r="A28" s="399" t="s">
        <v>140</v>
      </c>
      <c r="B28" s="400"/>
      <c r="C28" s="351"/>
      <c r="D28" s="202"/>
      <c r="E28" s="125"/>
      <c r="F28" s="203"/>
      <c r="G28" s="204"/>
      <c r="H28" s="205"/>
      <c r="I28" s="202"/>
      <c r="J28" s="125"/>
      <c r="K28" s="203"/>
      <c r="L28" s="204"/>
      <c r="M28" s="205"/>
      <c r="N28" s="15"/>
    </row>
    <row r="29" spans="1:14" ht="38.25" customHeight="1" x14ac:dyDescent="0.25">
      <c r="A29" s="408" t="s">
        <v>96</v>
      </c>
      <c r="B29" s="409"/>
      <c r="C29" s="354">
        <v>5.5</v>
      </c>
      <c r="D29" s="202"/>
      <c r="E29" s="125" t="s">
        <v>38</v>
      </c>
      <c r="F29" s="203">
        <v>381</v>
      </c>
      <c r="G29" s="204" t="s">
        <v>228</v>
      </c>
      <c r="H29" s="205">
        <v>0</v>
      </c>
      <c r="I29" s="202" t="s">
        <v>38</v>
      </c>
      <c r="J29" s="125"/>
      <c r="K29" s="203">
        <v>507</v>
      </c>
      <c r="L29" s="204" t="s">
        <v>231</v>
      </c>
      <c r="M29" s="205">
        <v>5.5</v>
      </c>
      <c r="N29" s="15"/>
    </row>
    <row r="30" spans="1:14" ht="27.75" customHeight="1" x14ac:dyDescent="0.25">
      <c r="A30" s="408" t="s">
        <v>97</v>
      </c>
      <c r="B30" s="409"/>
      <c r="C30" s="354">
        <v>5.5</v>
      </c>
      <c r="D30" s="202"/>
      <c r="E30" s="125" t="s">
        <v>38</v>
      </c>
      <c r="F30" s="203">
        <v>381</v>
      </c>
      <c r="G30" s="204" t="s">
        <v>228</v>
      </c>
      <c r="H30" s="205">
        <v>0</v>
      </c>
      <c r="I30" s="202" t="s">
        <v>38</v>
      </c>
      <c r="J30" s="125"/>
      <c r="K30" s="203">
        <v>508</v>
      </c>
      <c r="L30" s="204" t="s">
        <v>231</v>
      </c>
      <c r="M30" s="205">
        <v>5.5</v>
      </c>
      <c r="N30" s="15"/>
    </row>
    <row r="31" spans="1:14" ht="27.75" customHeight="1" x14ac:dyDescent="0.25">
      <c r="A31" s="408" t="s">
        <v>98</v>
      </c>
      <c r="B31" s="409"/>
      <c r="C31" s="354">
        <v>5.5</v>
      </c>
      <c r="D31" s="202" t="s">
        <v>38</v>
      </c>
      <c r="E31" s="125"/>
      <c r="F31" s="203">
        <v>381</v>
      </c>
      <c r="G31" s="204" t="s">
        <v>231</v>
      </c>
      <c r="H31" s="205">
        <v>5.5</v>
      </c>
      <c r="I31" s="202" t="s">
        <v>38</v>
      </c>
      <c r="J31" s="125"/>
      <c r="K31" s="203">
        <v>509</v>
      </c>
      <c r="L31" s="204" t="s">
        <v>231</v>
      </c>
      <c r="M31" s="205">
        <v>5.5</v>
      </c>
      <c r="N31" s="15"/>
    </row>
    <row r="32" spans="1:14" ht="33" customHeight="1" x14ac:dyDescent="0.25">
      <c r="A32" s="408" t="s">
        <v>74</v>
      </c>
      <c r="B32" s="409"/>
      <c r="C32" s="354">
        <v>5.5</v>
      </c>
      <c r="D32" s="202" t="s">
        <v>38</v>
      </c>
      <c r="E32" s="125"/>
      <c r="F32" s="203">
        <v>381</v>
      </c>
      <c r="G32" s="204" t="s">
        <v>231</v>
      </c>
      <c r="H32" s="205">
        <v>5.5</v>
      </c>
      <c r="I32" s="202" t="s">
        <v>38</v>
      </c>
      <c r="J32" s="125"/>
      <c r="K32" s="203">
        <v>509</v>
      </c>
      <c r="L32" s="204" t="s">
        <v>231</v>
      </c>
      <c r="M32" s="205">
        <v>5.5</v>
      </c>
      <c r="N32" s="15"/>
    </row>
    <row r="33" spans="1:14" x14ac:dyDescent="0.25">
      <c r="A33" s="408" t="s">
        <v>99</v>
      </c>
      <c r="B33" s="409"/>
      <c r="C33" s="354">
        <v>5.5</v>
      </c>
      <c r="D33" s="202"/>
      <c r="E33" s="125" t="s">
        <v>38</v>
      </c>
      <c r="F33" s="203">
        <v>381</v>
      </c>
      <c r="G33" s="204" t="s">
        <v>228</v>
      </c>
      <c r="H33" s="205">
        <v>0</v>
      </c>
      <c r="I33" s="202" t="s">
        <v>38</v>
      </c>
      <c r="J33" s="125"/>
      <c r="K33" s="203">
        <v>509</v>
      </c>
      <c r="L33" s="204" t="s">
        <v>231</v>
      </c>
      <c r="M33" s="205">
        <v>5.5</v>
      </c>
      <c r="N33" s="15"/>
    </row>
    <row r="34" spans="1:14" ht="33" customHeight="1" x14ac:dyDescent="0.25">
      <c r="A34" s="408" t="s">
        <v>100</v>
      </c>
      <c r="B34" s="409"/>
      <c r="C34" s="354">
        <v>5.5</v>
      </c>
      <c r="D34" s="202" t="s">
        <v>38</v>
      </c>
      <c r="E34" s="125"/>
      <c r="F34" s="203">
        <v>381</v>
      </c>
      <c r="G34" s="204" t="s">
        <v>231</v>
      </c>
      <c r="H34" s="205">
        <v>5.5</v>
      </c>
      <c r="I34" s="202" t="s">
        <v>38</v>
      </c>
      <c r="J34" s="125"/>
      <c r="K34" s="203">
        <v>509</v>
      </c>
      <c r="L34" s="204" t="s">
        <v>231</v>
      </c>
      <c r="M34" s="205">
        <v>5.5</v>
      </c>
      <c r="N34" s="15"/>
    </row>
    <row r="35" spans="1:14" ht="26.25" customHeight="1" x14ac:dyDescent="0.25">
      <c r="A35" s="408" t="s">
        <v>101</v>
      </c>
      <c r="B35" s="409"/>
      <c r="C35" s="354">
        <v>5.4</v>
      </c>
      <c r="D35" s="202" t="s">
        <v>38</v>
      </c>
      <c r="E35" s="125"/>
      <c r="F35" s="203">
        <v>381</v>
      </c>
      <c r="G35" s="204" t="s">
        <v>231</v>
      </c>
      <c r="H35" s="205">
        <v>5.5</v>
      </c>
      <c r="I35" s="202" t="s">
        <v>38</v>
      </c>
      <c r="J35" s="125"/>
      <c r="K35" s="203">
        <v>509</v>
      </c>
      <c r="L35" s="204" t="s">
        <v>231</v>
      </c>
      <c r="M35" s="205">
        <v>5.4</v>
      </c>
      <c r="N35" s="15"/>
    </row>
    <row r="36" spans="1:14" ht="20.25" customHeight="1" x14ac:dyDescent="0.25">
      <c r="A36" s="408" t="s">
        <v>221</v>
      </c>
      <c r="B36" s="409"/>
      <c r="C36" s="354">
        <v>5.4</v>
      </c>
      <c r="D36" s="202"/>
      <c r="E36" s="125" t="s">
        <v>38</v>
      </c>
      <c r="F36" s="203">
        <v>381</v>
      </c>
      <c r="G36" s="204" t="s">
        <v>228</v>
      </c>
      <c r="H36" s="205">
        <v>0</v>
      </c>
      <c r="I36" s="202" t="s">
        <v>38</v>
      </c>
      <c r="J36" s="125"/>
      <c r="K36" s="203">
        <v>509</v>
      </c>
      <c r="L36" s="204" t="s">
        <v>231</v>
      </c>
      <c r="M36" s="205">
        <v>5.4</v>
      </c>
      <c r="N36" s="15"/>
    </row>
    <row r="37" spans="1:14" ht="29.25" customHeight="1" x14ac:dyDescent="0.25">
      <c r="A37" s="408" t="s">
        <v>102</v>
      </c>
      <c r="B37" s="409"/>
      <c r="C37" s="354">
        <v>5.4</v>
      </c>
      <c r="D37" s="202" t="s">
        <v>38</v>
      </c>
      <c r="E37" s="125"/>
      <c r="F37" s="203">
        <v>381</v>
      </c>
      <c r="G37" s="204" t="s">
        <v>231</v>
      </c>
      <c r="H37" s="205">
        <v>5.5</v>
      </c>
      <c r="I37" s="202" t="s">
        <v>38</v>
      </c>
      <c r="J37" s="125"/>
      <c r="K37" s="203">
        <v>509</v>
      </c>
      <c r="L37" s="204" t="s">
        <v>231</v>
      </c>
      <c r="M37" s="205">
        <v>5.4</v>
      </c>
      <c r="N37" s="15"/>
    </row>
    <row r="38" spans="1:14" ht="26.25" customHeight="1" x14ac:dyDescent="0.25">
      <c r="A38" s="408" t="s">
        <v>103</v>
      </c>
      <c r="B38" s="409"/>
      <c r="C38" s="354">
        <v>5.4</v>
      </c>
      <c r="D38" s="202"/>
      <c r="E38" s="125" t="s">
        <v>38</v>
      </c>
      <c r="F38" s="203">
        <v>381</v>
      </c>
      <c r="G38" s="204" t="s">
        <v>228</v>
      </c>
      <c r="H38" s="205">
        <v>0</v>
      </c>
      <c r="I38" s="202" t="s">
        <v>38</v>
      </c>
      <c r="J38" s="125"/>
      <c r="K38" s="203">
        <v>509</v>
      </c>
      <c r="L38" s="204" t="s">
        <v>231</v>
      </c>
      <c r="M38" s="205">
        <v>5.4</v>
      </c>
      <c r="N38" s="15"/>
    </row>
    <row r="39" spans="1:14" ht="40.5" customHeight="1" x14ac:dyDescent="0.25">
      <c r="A39" s="408" t="s">
        <v>85</v>
      </c>
      <c r="B39" s="409"/>
      <c r="C39" s="354">
        <v>5.4</v>
      </c>
      <c r="D39" s="202" t="s">
        <v>38</v>
      </c>
      <c r="E39" s="125"/>
      <c r="F39" s="203">
        <v>381</v>
      </c>
      <c r="G39" s="204" t="s">
        <v>231</v>
      </c>
      <c r="H39" s="205">
        <v>5.5</v>
      </c>
      <c r="I39" s="202" t="s">
        <v>38</v>
      </c>
      <c r="J39" s="125"/>
      <c r="K39" s="203">
        <v>509</v>
      </c>
      <c r="L39" s="204" t="s">
        <v>231</v>
      </c>
      <c r="M39" s="205">
        <v>5.4</v>
      </c>
      <c r="N39" s="15"/>
    </row>
    <row r="40" spans="1:14" ht="27" customHeight="1" x14ac:dyDescent="0.25">
      <c r="A40" s="399" t="s">
        <v>144</v>
      </c>
      <c r="B40" s="400"/>
      <c r="C40" s="355"/>
      <c r="D40" s="202"/>
      <c r="E40" s="125"/>
      <c r="F40" s="203"/>
      <c r="G40" s="204"/>
      <c r="H40" s="205"/>
      <c r="I40" s="202"/>
      <c r="J40" s="125"/>
      <c r="K40" s="203"/>
      <c r="L40" s="204"/>
      <c r="M40" s="205"/>
      <c r="N40" s="15"/>
    </row>
    <row r="41" spans="1:14" ht="27" customHeight="1" x14ac:dyDescent="0.25">
      <c r="A41" s="381" t="s">
        <v>145</v>
      </c>
      <c r="B41" s="382"/>
      <c r="C41" s="351">
        <v>30</v>
      </c>
      <c r="D41" s="202" t="s">
        <v>38</v>
      </c>
      <c r="E41" s="125"/>
      <c r="F41" s="203" t="s">
        <v>253</v>
      </c>
      <c r="G41" s="204" t="s">
        <v>254</v>
      </c>
      <c r="H41" s="205">
        <v>30</v>
      </c>
      <c r="I41" s="202" t="s">
        <v>38</v>
      </c>
      <c r="J41" s="125"/>
      <c r="K41" s="203">
        <v>471</v>
      </c>
      <c r="L41" s="204" t="s">
        <v>267</v>
      </c>
      <c r="M41" s="205">
        <v>30</v>
      </c>
      <c r="N41" s="15"/>
    </row>
    <row r="42" spans="1:14" ht="27" customHeight="1" x14ac:dyDescent="0.25">
      <c r="A42" s="381" t="s">
        <v>146</v>
      </c>
      <c r="B42" s="382"/>
      <c r="C42" s="351">
        <v>10</v>
      </c>
      <c r="D42" s="202" t="s">
        <v>38</v>
      </c>
      <c r="E42" s="125"/>
      <c r="F42" s="203">
        <v>344</v>
      </c>
      <c r="G42" s="204" t="s">
        <v>255</v>
      </c>
      <c r="H42" s="205">
        <v>10</v>
      </c>
      <c r="I42" s="202" t="s">
        <v>38</v>
      </c>
      <c r="J42" s="125"/>
      <c r="K42" s="203">
        <v>471</v>
      </c>
      <c r="L42" s="204" t="s">
        <v>268</v>
      </c>
      <c r="M42" s="205">
        <v>10</v>
      </c>
      <c r="N42" s="15"/>
    </row>
    <row r="43" spans="1:14" ht="28.5" customHeight="1" x14ac:dyDescent="0.25">
      <c r="A43" s="381" t="s">
        <v>147</v>
      </c>
      <c r="B43" s="382"/>
      <c r="C43" s="351">
        <v>10</v>
      </c>
      <c r="D43" s="202" t="s">
        <v>38</v>
      </c>
      <c r="E43" s="125"/>
      <c r="F43" s="203">
        <v>344</v>
      </c>
      <c r="G43" s="204" t="s">
        <v>255</v>
      </c>
      <c r="H43" s="205">
        <v>10</v>
      </c>
      <c r="I43" s="202" t="s">
        <v>38</v>
      </c>
      <c r="J43" s="125"/>
      <c r="K43" s="203">
        <v>471</v>
      </c>
      <c r="L43" s="204" t="s">
        <v>269</v>
      </c>
      <c r="M43" s="205">
        <v>10</v>
      </c>
      <c r="N43" s="15"/>
    </row>
    <row r="44" spans="1:14" ht="20.100000000000001" customHeight="1" thickBot="1" x14ac:dyDescent="0.3">
      <c r="A44" s="379" t="s">
        <v>95</v>
      </c>
      <c r="B44" s="380"/>
      <c r="C44" s="209">
        <f>SUM(C11:C43)</f>
        <v>230.00000000000003</v>
      </c>
      <c r="D44" s="210"/>
      <c r="E44" s="207"/>
      <c r="F44" s="208"/>
      <c r="G44" s="207"/>
      <c r="H44" s="206">
        <f>SUM(H11:H43)</f>
        <v>120.5</v>
      </c>
      <c r="I44" s="210"/>
      <c r="J44" s="207"/>
      <c r="K44" s="208"/>
      <c r="L44" s="207"/>
      <c r="M44" s="206">
        <f>SUM(M11:M43)</f>
        <v>207.50000000000003</v>
      </c>
      <c r="N44" s="15"/>
    </row>
    <row r="45" spans="1:14" s="55" customFormat="1" ht="15.75" x14ac:dyDescent="0.25">
      <c r="F45" s="56"/>
      <c r="G45" s="57"/>
      <c r="H45" s="57"/>
      <c r="K45" s="56"/>
      <c r="L45" s="57"/>
      <c r="M45" s="57"/>
    </row>
    <row r="46" spans="1:14" s="55" customFormat="1" ht="15.75" x14ac:dyDescent="0.25">
      <c r="A46" s="58" t="s">
        <v>34</v>
      </c>
      <c r="B46" s="59"/>
      <c r="C46" s="59"/>
      <c r="D46" s="60"/>
      <c r="F46" s="61"/>
      <c r="I46" s="60"/>
      <c r="K46" s="61"/>
    </row>
    <row r="47" spans="1:14" s="55" customFormat="1" ht="34.5" customHeight="1" x14ac:dyDescent="0.25">
      <c r="A47" s="63"/>
      <c r="B47" s="64"/>
      <c r="C47" s="65"/>
      <c r="D47" s="60"/>
      <c r="F47" s="61"/>
      <c r="G47" s="55">
        <f>2.7*7</f>
        <v>18.900000000000002</v>
      </c>
      <c r="H47" s="55">
        <v>240</v>
      </c>
      <c r="I47" s="60"/>
      <c r="J47" s="55">
        <f>G47-H47</f>
        <v>-221.1</v>
      </c>
      <c r="K47" s="61"/>
    </row>
    <row r="48" spans="1:14" s="55" customFormat="1" ht="15.75" x14ac:dyDescent="0.25">
      <c r="A48" s="66"/>
      <c r="B48" s="64"/>
      <c r="C48" s="67"/>
      <c r="D48" s="60"/>
      <c r="F48" s="61"/>
      <c r="I48" s="60"/>
      <c r="K48" s="61"/>
    </row>
    <row r="49" spans="1:11" s="55" customFormat="1" ht="15.75" x14ac:dyDescent="0.25">
      <c r="A49" s="68" t="s">
        <v>71</v>
      </c>
      <c r="B49" s="64"/>
      <c r="C49" s="62"/>
      <c r="D49" s="60"/>
      <c r="F49" s="61"/>
      <c r="I49" s="60"/>
      <c r="K49" s="61"/>
    </row>
    <row r="50" spans="1:11" s="55" customFormat="1" ht="15.75" x14ac:dyDescent="0.25">
      <c r="A50" s="69"/>
      <c r="B50" s="64"/>
      <c r="C50" s="62"/>
      <c r="D50" s="60"/>
      <c r="F50" s="61"/>
      <c r="I50" s="60"/>
      <c r="K50" s="61"/>
    </row>
    <row r="51" spans="1:11" s="55" customFormat="1" ht="15.75" x14ac:dyDescent="0.25">
      <c r="A51" s="69"/>
      <c r="B51" s="64"/>
      <c r="C51" s="59"/>
      <c r="D51" s="60"/>
      <c r="F51" s="61"/>
      <c r="I51" s="60"/>
      <c r="K51" s="61"/>
    </row>
    <row r="52" spans="1:11" s="55" customFormat="1" ht="15.75" x14ac:dyDescent="0.25">
      <c r="A52" s="70"/>
      <c r="B52" s="71"/>
      <c r="C52" s="59"/>
      <c r="D52" s="60"/>
      <c r="F52" s="61"/>
      <c r="I52" s="60"/>
      <c r="K52" s="61"/>
    </row>
    <row r="53" spans="1:11" ht="15" x14ac:dyDescent="0.25">
      <c r="A53" s="274"/>
      <c r="B53" s="272"/>
      <c r="C53" s="25"/>
      <c r="D53" s="269"/>
      <c r="I53" s="269"/>
    </row>
  </sheetData>
  <customSheetViews>
    <customSheetView guid="{265958A5-6BCA-4FF9-B4EE-B694F1AAD982}" scale="90" showPageBreaks="1" printArea="1" topLeftCell="B28">
      <selection activeCell="I6" sqref="I6"/>
      <pageMargins left="0.19685039370078741" right="0.31496062992125984" top="0.39370078740157483" bottom="0.39370078740157483" header="0" footer="0"/>
      <printOptions horizontalCentered="1"/>
      <pageSetup scale="50" orientation="landscape" r:id="rId1"/>
      <headerFooter alignWithMargins="0">
        <oddFooter>&amp;L&amp;10Elaboró: UT JLT Valencia &amp; Iragorri Corredores de Seguros
- AON Colombia S.A. - DELIMA Marsh Los Corredores de Seguros&amp;R&amp;10Página &amp;P de &amp;N
11/11/2014</oddFooter>
      </headerFooter>
    </customSheetView>
    <customSheetView guid="{58783D51-03FF-4542-B146-EEC6718DDA32}" scale="90" showPageBreaks="1" printArea="1">
      <selection activeCell="D6" sqref="D6"/>
      <pageMargins left="0.19685039370078741" right="0.31496062992125984" top="0.39370078740157483" bottom="0.39370078740157483" header="0" footer="0"/>
      <printOptions horizontalCentered="1"/>
      <pageSetup scale="50" orientation="landscape" r:id="rId2"/>
      <headerFooter alignWithMargins="0">
        <oddFooter>&amp;L&amp;10Elaboró: UT JLT Valencia &amp; Iragorri Corredores de Seguros
- AON Colombia S.A. - DELIMA Marsh Los Corredores de Seguros&amp;R&amp;10Página &amp;P de &amp;N
11/11/2014</oddFooter>
      </headerFooter>
    </customSheetView>
    <customSheetView guid="{341A533E-ACC9-4DD2-828B-C3FD640A55E5}" scale="90" printArea="1">
      <selection activeCell="F10" sqref="F10:F14"/>
      <pageMargins left="0.19685039370078741" right="0.31496062992125984" top="0.39370078740157483" bottom="0.39370078740157483" header="0" footer="0"/>
      <printOptions horizontalCentered="1"/>
      <pageSetup scale="50" orientation="landscape" r:id="rId3"/>
      <headerFooter alignWithMargins="0">
        <oddFooter>&amp;L&amp;10Elaboró: UT JLT Valencia &amp; Iragorri Corredores de Seguros
- AON Colombia S.A. - DELIMA Marsh Los Corredores de Seguros&amp;R&amp;10Página &amp;P de &amp;N
11/11/2014</oddFooter>
      </headerFooter>
    </customSheetView>
    <customSheetView guid="{3CCE5687-E202-41E5-B7DE-26CC41ABA258}" scale="90" showPageBreaks="1" printArea="1" topLeftCell="B28">
      <pageMargins left="0.19685039370078741" right="0.31496062992125984" top="0.39370078740157483" bottom="0.39370078740157483" header="0" footer="0"/>
      <printOptions horizontalCentered="1"/>
      <pageSetup scale="50" orientation="landscape" r:id="rId4"/>
      <headerFooter alignWithMargins="0">
        <oddFooter>&amp;L&amp;10Elaboró: UT JLT Valencia &amp; Iragorri Corredores de Seguros
- AON Colombia S.A. - DELIMA Marsh Los Corredores de Seguros&amp;R&amp;10Página &amp;P de &amp;N
11/11/2014</oddFooter>
      </headerFooter>
    </customSheetView>
    <customSheetView guid="{B3B17080-9220-42D4-860C-34E909BD2C9F}" scale="90" showPageBreaks="1" printArea="1" topLeftCell="B28">
      <pageMargins left="0.19685039370078741" right="0.31496062992125984" top="0.39370078740157483" bottom="0.39370078740157483" header="0" footer="0"/>
      <printOptions horizontalCentered="1"/>
      <pageSetup scale="50" orientation="landscape" r:id="rId5"/>
      <headerFooter alignWithMargins="0">
        <oddFooter>&amp;L&amp;10Elaboró: UT JLT Valencia &amp; Iragorri Corredores de Seguros
- AON Colombia S.A. - DELIMA Marsh Los Corredores de Seguros&amp;R&amp;10Página &amp;P de &amp;N
11/11/2014</oddFooter>
      </headerFooter>
    </customSheetView>
    <customSheetView guid="{8393D604-2CBE-46C9-8D3B-65EF6F790683}" scale="90" topLeftCell="B28">
      <pageMargins left="0.19685039370078741" right="0.31496062992125984" top="0.39370078740157483" bottom="0.39370078740157483" header="0" footer="0"/>
      <printOptions horizontalCentered="1"/>
      <pageSetup scale="50" orientation="landscape" r:id="rId6"/>
      <headerFooter alignWithMargins="0">
        <oddFooter>&amp;L&amp;10Elaboró: UT JLT Valencia &amp; Iragorri Corredores de Seguros
- AON Colombia S.A. - DELIMA Marsh Los Corredores de Seguros&amp;R&amp;10Página &amp;P de &amp;N
11/11/2014</oddFooter>
      </headerFooter>
    </customSheetView>
    <customSheetView guid="{0E16613F-2817-488B-A921-3B521EB2641B}" scale="90" topLeftCell="B28">
      <pageMargins left="0.19685039370078741" right="0.31496062992125984" top="0.39370078740157483" bottom="0.39370078740157483" header="0" footer="0"/>
      <printOptions horizontalCentered="1"/>
      <pageSetup scale="50" orientation="landscape" r:id="rId7"/>
      <headerFooter alignWithMargins="0">
        <oddFooter>&amp;L&amp;10Elaboró: UT JLT Valencia &amp; Iragorri Corredores de Seguros
- AON Colombia S.A. - DELIMA Marsh Los Corredores de Seguros&amp;R&amp;10Página &amp;P de &amp;N
11/11/2014</oddFooter>
      </headerFooter>
    </customSheetView>
    <customSheetView guid="{CC691784-F769-4F9C-89C0-7A8950C3F7CC}" scale="90" topLeftCell="B28">
      <pageMargins left="0.19685039370078741" right="0.31496062992125984" top="0.39370078740157483" bottom="0.39370078740157483" header="0" footer="0"/>
      <printOptions horizontalCentered="1"/>
      <pageSetup scale="50" orientation="landscape" r:id="rId8"/>
      <headerFooter alignWithMargins="0">
        <oddFooter>&amp;L&amp;10Elaboró: UT JLT Valencia &amp; Iragorri Corredores de Seguros
- AON Colombia S.A. - DELIMA Marsh Los Corredores de Seguros&amp;R&amp;10Página &amp;P de &amp;N
11/11/2014</oddFooter>
      </headerFooter>
    </customSheetView>
  </customSheetViews>
  <mergeCells count="48">
    <mergeCell ref="A3:M3"/>
    <mergeCell ref="A4:M4"/>
    <mergeCell ref="A6:B7"/>
    <mergeCell ref="D6:H6"/>
    <mergeCell ref="I6:M6"/>
    <mergeCell ref="F7:F8"/>
    <mergeCell ref="A12:B12"/>
    <mergeCell ref="L7:L8"/>
    <mergeCell ref="M7:M8"/>
    <mergeCell ref="G7:G8"/>
    <mergeCell ref="H7:H8"/>
    <mergeCell ref="K7:K8"/>
    <mergeCell ref="A8:B8"/>
    <mergeCell ref="A9:B9"/>
    <mergeCell ref="A10:B10"/>
    <mergeCell ref="A11:B11"/>
    <mergeCell ref="A18:B18"/>
    <mergeCell ref="A13:B13"/>
    <mergeCell ref="A14:B14"/>
    <mergeCell ref="A15:B15"/>
    <mergeCell ref="A16:B16"/>
    <mergeCell ref="A17:B17"/>
    <mergeCell ref="A38:B38"/>
    <mergeCell ref="A39:B39"/>
    <mergeCell ref="A19:B19"/>
    <mergeCell ref="A20:B20"/>
    <mergeCell ref="A28:B28"/>
    <mergeCell ref="A29:B29"/>
    <mergeCell ref="A30:B30"/>
    <mergeCell ref="A21:B21"/>
    <mergeCell ref="A23:B23"/>
    <mergeCell ref="A24:B24"/>
    <mergeCell ref="A31:B31"/>
    <mergeCell ref="A35:B35"/>
    <mergeCell ref="A22:B22"/>
    <mergeCell ref="A25:B25"/>
    <mergeCell ref="A26:B26"/>
    <mergeCell ref="A27:B27"/>
    <mergeCell ref="A32:B32"/>
    <mergeCell ref="A33:B33"/>
    <mergeCell ref="A34:B34"/>
    <mergeCell ref="A36:B36"/>
    <mergeCell ref="A37:B37"/>
    <mergeCell ref="A40:B40"/>
    <mergeCell ref="A41:B41"/>
    <mergeCell ref="A42:B42"/>
    <mergeCell ref="A43:B43"/>
    <mergeCell ref="A44:B44"/>
  </mergeCells>
  <printOptions horizontalCentered="1" verticalCentered="1"/>
  <pageMargins left="1.2598425196850394" right="0.70866141732283472" top="0.78740157480314965" bottom="0.78740157480314965" header="0.31496062992125984" footer="0.31496062992125984"/>
  <pageSetup paperSize="9" scale="28" orientation="landscape" r:id="rId9"/>
  <headerFooter>
    <oddFooter>&amp;L&amp;10Elaboró: Innovadora de Seguros S.A.&amp;R&amp;10Página &amp;P de &amp;N
23/10/2018</oddFooter>
  </headerFooter>
  <colBreaks count="1" manualBreakCount="1">
    <brk id="15" max="4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L31"/>
  <sheetViews>
    <sheetView showGridLines="0" view="pageBreakPreview" topLeftCell="A10" zoomScale="80" zoomScaleNormal="80" zoomScaleSheetLayoutView="80" workbookViewId="0">
      <selection activeCell="G15" sqref="G15"/>
    </sheetView>
  </sheetViews>
  <sheetFormatPr baseColWidth="10" defaultRowHeight="21.95" customHeight="1" x14ac:dyDescent="0.25"/>
  <cols>
    <col min="1" max="1" width="11.42578125" style="20"/>
    <col min="2" max="2" width="51.7109375" style="20" customWidth="1"/>
    <col min="3" max="4" width="13.7109375" style="20" customWidth="1"/>
    <col min="5" max="6" width="11.7109375" style="20" customWidth="1"/>
    <col min="7" max="7" width="10.7109375" style="20" customWidth="1"/>
    <col min="8" max="9" width="13.7109375" style="20" customWidth="1"/>
    <col min="10" max="11" width="11.7109375" style="20" customWidth="1"/>
    <col min="12" max="12" width="10.7109375" style="20" customWidth="1"/>
    <col min="13" max="16384" width="11.42578125" style="20"/>
  </cols>
  <sheetData>
    <row r="1" spans="2:12" s="19" customFormat="1" ht="20.100000000000001" customHeight="1" x14ac:dyDescent="0.25">
      <c r="B1" s="3" t="s">
        <v>72</v>
      </c>
      <c r="C1" s="18"/>
      <c r="D1" s="18"/>
      <c r="E1" s="18"/>
      <c r="F1" s="18"/>
      <c r="G1" s="18"/>
      <c r="H1" s="18"/>
      <c r="I1" s="18"/>
      <c r="J1" s="18"/>
      <c r="K1" s="18"/>
      <c r="L1" s="18"/>
    </row>
    <row r="2" spans="2:12" s="19" customFormat="1" ht="20.100000000000001" customHeight="1" x14ac:dyDescent="0.25">
      <c r="B2" s="3" t="s">
        <v>114</v>
      </c>
      <c r="C2" s="18"/>
      <c r="D2" s="18"/>
      <c r="E2" s="18"/>
      <c r="F2" s="18"/>
      <c r="G2" s="18"/>
      <c r="H2" s="18"/>
      <c r="I2" s="18"/>
      <c r="J2" s="18"/>
      <c r="K2" s="18"/>
      <c r="L2" s="18"/>
    </row>
    <row r="3" spans="2:12" s="19" customFormat="1" ht="20.100000000000001" customHeight="1" x14ac:dyDescent="0.25">
      <c r="B3" s="422" t="s">
        <v>143</v>
      </c>
      <c r="C3" s="422"/>
      <c r="D3" s="422"/>
      <c r="E3" s="422"/>
      <c r="F3" s="422"/>
      <c r="G3" s="422"/>
      <c r="H3" s="422"/>
      <c r="I3" s="422"/>
      <c r="J3" s="422"/>
      <c r="K3" s="422"/>
      <c r="L3" s="422"/>
    </row>
    <row r="4" spans="2:12" s="19" customFormat="1" ht="18.75" customHeight="1" thickBot="1" x14ac:dyDescent="0.3">
      <c r="B4" s="17"/>
      <c r="C4" s="18"/>
      <c r="D4" s="18"/>
      <c r="E4" s="18"/>
      <c r="F4" s="18"/>
      <c r="G4" s="18"/>
      <c r="H4" s="18"/>
      <c r="I4" s="18"/>
      <c r="J4" s="18"/>
      <c r="K4" s="18"/>
      <c r="L4" s="18"/>
    </row>
    <row r="5" spans="2:12" ht="25.5" x14ac:dyDescent="0.25">
      <c r="B5" s="331"/>
      <c r="C5" s="332" t="s">
        <v>40</v>
      </c>
      <c r="D5" s="333"/>
      <c r="E5" s="333"/>
      <c r="F5" s="333"/>
      <c r="G5" s="334"/>
      <c r="H5" s="335" t="s">
        <v>45</v>
      </c>
      <c r="I5" s="333"/>
      <c r="J5" s="333"/>
      <c r="K5" s="333"/>
      <c r="L5" s="334"/>
    </row>
    <row r="6" spans="2:12" s="19" customFormat="1" ht="56.25" customHeight="1" x14ac:dyDescent="0.25">
      <c r="B6" s="336" t="s">
        <v>20</v>
      </c>
      <c r="C6" s="337" t="s">
        <v>21</v>
      </c>
      <c r="D6" s="338"/>
      <c r="E6" s="339" t="s">
        <v>19</v>
      </c>
      <c r="F6" s="338"/>
      <c r="G6" s="340"/>
      <c r="H6" s="339" t="s">
        <v>21</v>
      </c>
      <c r="I6" s="338"/>
      <c r="J6" s="339" t="s">
        <v>19</v>
      </c>
      <c r="K6" s="338"/>
      <c r="L6" s="340"/>
    </row>
    <row r="7" spans="2:12" s="19" customFormat="1" ht="15" thickBot="1" x14ac:dyDescent="0.3">
      <c r="B7" s="341"/>
      <c r="C7" s="342" t="s">
        <v>22</v>
      </c>
      <c r="D7" s="343" t="s">
        <v>23</v>
      </c>
      <c r="E7" s="344" t="s">
        <v>24</v>
      </c>
      <c r="F7" s="343" t="s">
        <v>25</v>
      </c>
      <c r="G7" s="345" t="s">
        <v>2</v>
      </c>
      <c r="H7" s="344" t="s">
        <v>22</v>
      </c>
      <c r="I7" s="343" t="s">
        <v>23</v>
      </c>
      <c r="J7" s="344" t="s">
        <v>24</v>
      </c>
      <c r="K7" s="343" t="s">
        <v>25</v>
      </c>
      <c r="L7" s="345" t="s">
        <v>2</v>
      </c>
    </row>
    <row r="8" spans="2:12" s="19" customFormat="1" ht="56.25" customHeight="1" x14ac:dyDescent="0.25">
      <c r="B8" s="319" t="s">
        <v>150</v>
      </c>
      <c r="C8" s="324" t="s">
        <v>156</v>
      </c>
      <c r="D8" s="310" t="s">
        <v>156</v>
      </c>
      <c r="E8" s="312">
        <v>0</v>
      </c>
      <c r="F8" s="312">
        <v>0</v>
      </c>
      <c r="G8" s="242">
        <v>0</v>
      </c>
      <c r="H8" s="240">
        <v>1E-3</v>
      </c>
      <c r="I8" s="310" t="s">
        <v>149</v>
      </c>
      <c r="J8" s="312">
        <v>100</v>
      </c>
      <c r="K8" s="312">
        <v>150</v>
      </c>
      <c r="L8" s="313">
        <f>K8+J8</f>
        <v>250</v>
      </c>
    </row>
    <row r="9" spans="2:12" s="19" customFormat="1" ht="50.25" customHeight="1" x14ac:dyDescent="0.25">
      <c r="B9" s="320" t="s">
        <v>26</v>
      </c>
      <c r="C9" s="325" t="s">
        <v>156</v>
      </c>
      <c r="D9" s="302" t="s">
        <v>156</v>
      </c>
      <c r="E9" s="304">
        <v>0</v>
      </c>
      <c r="F9" s="304">
        <v>0</v>
      </c>
      <c r="G9" s="244">
        <v>0</v>
      </c>
      <c r="H9" s="325">
        <v>0</v>
      </c>
      <c r="I9" s="302" t="s">
        <v>149</v>
      </c>
      <c r="J9" s="304">
        <v>150</v>
      </c>
      <c r="K9" s="304">
        <v>150</v>
      </c>
      <c r="L9" s="314">
        <f t="shared" ref="L9:L14" si="0">J9+K9</f>
        <v>300</v>
      </c>
    </row>
    <row r="10" spans="2:12" s="19" customFormat="1" ht="56.25" customHeight="1" x14ac:dyDescent="0.25">
      <c r="B10" s="321" t="s">
        <v>151</v>
      </c>
      <c r="C10" s="325" t="s">
        <v>156</v>
      </c>
      <c r="D10" s="302" t="s">
        <v>156</v>
      </c>
      <c r="E10" s="304">
        <v>0</v>
      </c>
      <c r="F10" s="304">
        <v>0</v>
      </c>
      <c r="G10" s="244">
        <v>0</v>
      </c>
      <c r="H10" s="325">
        <v>0</v>
      </c>
      <c r="I10" s="302" t="s">
        <v>149</v>
      </c>
      <c r="J10" s="304">
        <v>150</v>
      </c>
      <c r="K10" s="304">
        <v>150</v>
      </c>
      <c r="L10" s="314">
        <f t="shared" si="0"/>
        <v>300</v>
      </c>
    </row>
    <row r="11" spans="2:12" s="19" customFormat="1" ht="56.25" customHeight="1" thickBot="1" x14ac:dyDescent="0.3">
      <c r="B11" s="322" t="s">
        <v>152</v>
      </c>
      <c r="C11" s="325" t="s">
        <v>156</v>
      </c>
      <c r="D11" s="302" t="s">
        <v>156</v>
      </c>
      <c r="E11" s="304">
        <v>0</v>
      </c>
      <c r="F11" s="304">
        <v>0</v>
      </c>
      <c r="G11" s="244">
        <v>0</v>
      </c>
      <c r="H11" s="325">
        <v>0</v>
      </c>
      <c r="I11" s="302" t="s">
        <v>149</v>
      </c>
      <c r="J11" s="304">
        <v>150</v>
      </c>
      <c r="K11" s="304">
        <v>150</v>
      </c>
      <c r="L11" s="314">
        <f t="shared" si="0"/>
        <v>300</v>
      </c>
    </row>
    <row r="12" spans="2:12" s="19" customFormat="1" ht="56.25" customHeight="1" thickBot="1" x14ac:dyDescent="0.3">
      <c r="B12" s="322" t="s">
        <v>155</v>
      </c>
      <c r="C12" s="325" t="s">
        <v>156</v>
      </c>
      <c r="D12" s="302" t="s">
        <v>156</v>
      </c>
      <c r="E12" s="304">
        <v>0</v>
      </c>
      <c r="F12" s="304">
        <v>0</v>
      </c>
      <c r="G12" s="244">
        <v>0</v>
      </c>
      <c r="H12" s="325">
        <v>0</v>
      </c>
      <c r="I12" s="302" t="s">
        <v>149</v>
      </c>
      <c r="J12" s="304">
        <v>150</v>
      </c>
      <c r="K12" s="304">
        <v>150</v>
      </c>
      <c r="L12" s="314">
        <f t="shared" si="0"/>
        <v>300</v>
      </c>
    </row>
    <row r="13" spans="2:12" s="19" customFormat="1" ht="73.5" customHeight="1" thickBot="1" x14ac:dyDescent="0.3">
      <c r="B13" s="322" t="s">
        <v>153</v>
      </c>
      <c r="C13" s="325" t="s">
        <v>156</v>
      </c>
      <c r="D13" s="302" t="s">
        <v>156</v>
      </c>
      <c r="E13" s="304">
        <v>0</v>
      </c>
      <c r="F13" s="304">
        <v>0</v>
      </c>
      <c r="G13" s="244">
        <v>0</v>
      </c>
      <c r="H13" s="325">
        <v>0</v>
      </c>
      <c r="I13" s="302" t="s">
        <v>149</v>
      </c>
      <c r="J13" s="304">
        <v>150</v>
      </c>
      <c r="K13" s="304">
        <v>150</v>
      </c>
      <c r="L13" s="314">
        <f t="shared" si="0"/>
        <v>300</v>
      </c>
    </row>
    <row r="14" spans="2:12" s="19" customFormat="1" ht="73.5" customHeight="1" thickBot="1" x14ac:dyDescent="0.3">
      <c r="B14" s="322" t="s">
        <v>154</v>
      </c>
      <c r="C14" s="326" t="s">
        <v>156</v>
      </c>
      <c r="D14" s="315" t="s">
        <v>156</v>
      </c>
      <c r="E14" s="317">
        <v>0</v>
      </c>
      <c r="F14" s="317">
        <v>0</v>
      </c>
      <c r="G14" s="241">
        <v>0</v>
      </c>
      <c r="H14" s="326">
        <v>0</v>
      </c>
      <c r="I14" s="315" t="s">
        <v>149</v>
      </c>
      <c r="J14" s="317">
        <v>150</v>
      </c>
      <c r="K14" s="317">
        <v>150</v>
      </c>
      <c r="L14" s="318">
        <f t="shared" si="0"/>
        <v>300</v>
      </c>
    </row>
    <row r="15" spans="2:12" s="19" customFormat="1" ht="56.25" customHeight="1" thickBot="1" x14ac:dyDescent="0.3">
      <c r="B15" s="323" t="s">
        <v>105</v>
      </c>
      <c r="C15" s="429" t="s">
        <v>157</v>
      </c>
      <c r="D15" s="430"/>
      <c r="E15" s="430"/>
      <c r="F15" s="431"/>
      <c r="G15" s="328">
        <f>SUM(G8:G14)/7</f>
        <v>0</v>
      </c>
      <c r="H15" s="305"/>
      <c r="I15" s="306"/>
      <c r="J15" s="308"/>
      <c r="K15" s="309"/>
      <c r="L15" s="307">
        <f>SUM(L8:L14)/7</f>
        <v>292.85714285714283</v>
      </c>
    </row>
    <row r="16" spans="2:12" s="19" customFormat="1" ht="56.25" customHeight="1" thickBot="1" x14ac:dyDescent="0.3">
      <c r="B16" s="423" t="s">
        <v>59</v>
      </c>
      <c r="C16" s="424"/>
      <c r="D16" s="424"/>
      <c r="E16" s="424"/>
      <c r="F16" s="424"/>
      <c r="G16" s="424"/>
      <c r="H16" s="424"/>
      <c r="I16" s="424"/>
      <c r="J16" s="424"/>
      <c r="K16" s="424"/>
      <c r="L16" s="425"/>
    </row>
    <row r="17" spans="2:12" s="19" customFormat="1" ht="56.25" customHeight="1" thickBot="1" x14ac:dyDescent="0.3">
      <c r="B17" s="246" t="s">
        <v>106</v>
      </c>
      <c r="C17" s="324">
        <v>0</v>
      </c>
      <c r="D17" s="310" t="s">
        <v>149</v>
      </c>
      <c r="E17" s="311">
        <v>150</v>
      </c>
      <c r="F17" s="312">
        <v>150</v>
      </c>
      <c r="G17" s="313">
        <f>E17+F17</f>
        <v>300</v>
      </c>
      <c r="H17" s="324">
        <v>0</v>
      </c>
      <c r="I17" s="310" t="s">
        <v>149</v>
      </c>
      <c r="J17" s="311">
        <v>150</v>
      </c>
      <c r="K17" s="312">
        <v>150</v>
      </c>
      <c r="L17" s="313">
        <f>J17+K17</f>
        <v>300</v>
      </c>
    </row>
    <row r="18" spans="2:12" s="19" customFormat="1" ht="56.25" customHeight="1" thickBot="1" x14ac:dyDescent="0.3">
      <c r="B18" s="246" t="s">
        <v>158</v>
      </c>
      <c r="C18" s="325">
        <v>0</v>
      </c>
      <c r="D18" s="302" t="s">
        <v>149</v>
      </c>
      <c r="E18" s="303">
        <v>150</v>
      </c>
      <c r="F18" s="304">
        <v>150</v>
      </c>
      <c r="G18" s="314">
        <f>E18+F18</f>
        <v>300</v>
      </c>
      <c r="H18" s="325">
        <v>0</v>
      </c>
      <c r="I18" s="302" t="s">
        <v>149</v>
      </c>
      <c r="J18" s="303">
        <v>150</v>
      </c>
      <c r="K18" s="304">
        <v>150</v>
      </c>
      <c r="L18" s="314">
        <f>J18+K18</f>
        <v>300</v>
      </c>
    </row>
    <row r="19" spans="2:12" s="19" customFormat="1" ht="56.25" customHeight="1" thickBot="1" x14ac:dyDescent="0.3">
      <c r="B19" s="245" t="s">
        <v>107</v>
      </c>
      <c r="C19" s="326">
        <v>0</v>
      </c>
      <c r="D19" s="315" t="s">
        <v>149</v>
      </c>
      <c r="E19" s="316">
        <v>150</v>
      </c>
      <c r="F19" s="317">
        <v>150</v>
      </c>
      <c r="G19" s="318">
        <f>E19+F19</f>
        <v>300</v>
      </c>
      <c r="H19" s="326">
        <v>0</v>
      </c>
      <c r="I19" s="315" t="s">
        <v>149</v>
      </c>
      <c r="J19" s="316">
        <v>150</v>
      </c>
      <c r="K19" s="317">
        <v>150</v>
      </c>
      <c r="L19" s="318">
        <f>J19+K19</f>
        <v>300</v>
      </c>
    </row>
    <row r="20" spans="2:12" s="19" customFormat="1" ht="56.25" customHeight="1" thickBot="1" x14ac:dyDescent="0.3">
      <c r="B20" s="246" t="s">
        <v>108</v>
      </c>
      <c r="C20" s="243"/>
      <c r="D20" s="327"/>
      <c r="E20" s="329"/>
      <c r="F20" s="330"/>
      <c r="G20" s="328">
        <f>SUM(G17:G19)/3</f>
        <v>300</v>
      </c>
      <c r="H20" s="243"/>
      <c r="I20" s="327"/>
      <c r="J20" s="329"/>
      <c r="K20" s="330"/>
      <c r="L20" s="328">
        <f>SUM(L17:L19)/3</f>
        <v>300</v>
      </c>
    </row>
    <row r="21" spans="2:12" ht="30" customHeight="1" thickBot="1" x14ac:dyDescent="0.3">
      <c r="B21" s="426" t="s">
        <v>27</v>
      </c>
      <c r="C21" s="427"/>
      <c r="D21" s="427"/>
      <c r="E21" s="427"/>
      <c r="F21" s="427"/>
      <c r="G21" s="427"/>
      <c r="H21" s="427"/>
      <c r="I21" s="427"/>
      <c r="J21" s="427"/>
      <c r="K21" s="427"/>
      <c r="L21" s="428"/>
    </row>
    <row r="22" spans="2:12" ht="57" customHeight="1" thickBot="1" x14ac:dyDescent="0.3">
      <c r="B22" s="233" t="s">
        <v>109</v>
      </c>
      <c r="C22" s="324">
        <v>0</v>
      </c>
      <c r="D22" s="310" t="s">
        <v>149</v>
      </c>
      <c r="E22" s="311">
        <v>150</v>
      </c>
      <c r="F22" s="312">
        <v>150</v>
      </c>
      <c r="G22" s="313">
        <f>E22+F22</f>
        <v>300</v>
      </c>
      <c r="H22" s="324">
        <v>0</v>
      </c>
      <c r="I22" s="310" t="s">
        <v>149</v>
      </c>
      <c r="J22" s="311">
        <v>150</v>
      </c>
      <c r="K22" s="312">
        <v>150</v>
      </c>
      <c r="L22" s="313">
        <f>J22+K22</f>
        <v>300</v>
      </c>
    </row>
    <row r="23" spans="2:12" ht="68.25" customHeight="1" thickBot="1" x14ac:dyDescent="0.3">
      <c r="B23" s="246" t="s">
        <v>159</v>
      </c>
      <c r="C23" s="325">
        <v>0</v>
      </c>
      <c r="D23" s="302" t="s">
        <v>149</v>
      </c>
      <c r="E23" s="303">
        <v>150</v>
      </c>
      <c r="F23" s="304">
        <v>150</v>
      </c>
      <c r="G23" s="314">
        <f>E23+F23</f>
        <v>300</v>
      </c>
      <c r="H23" s="325">
        <v>0</v>
      </c>
      <c r="I23" s="302" t="s">
        <v>149</v>
      </c>
      <c r="J23" s="303">
        <v>150</v>
      </c>
      <c r="K23" s="304">
        <v>150</v>
      </c>
      <c r="L23" s="314">
        <f>J23+K23</f>
        <v>300</v>
      </c>
    </row>
    <row r="24" spans="2:12" ht="68.25" customHeight="1" thickBot="1" x14ac:dyDescent="0.3">
      <c r="B24" s="232" t="s">
        <v>107</v>
      </c>
      <c r="C24" s="326">
        <v>0</v>
      </c>
      <c r="D24" s="315" t="s">
        <v>149</v>
      </c>
      <c r="E24" s="316">
        <v>150</v>
      </c>
      <c r="F24" s="317">
        <v>150</v>
      </c>
      <c r="G24" s="318">
        <f>E24+F24</f>
        <v>300</v>
      </c>
      <c r="H24" s="326">
        <v>0</v>
      </c>
      <c r="I24" s="315" t="s">
        <v>149</v>
      </c>
      <c r="J24" s="316">
        <v>150</v>
      </c>
      <c r="K24" s="317">
        <v>150</v>
      </c>
      <c r="L24" s="318">
        <f>J24+K24</f>
        <v>300</v>
      </c>
    </row>
    <row r="25" spans="2:12" ht="43.5" customHeight="1" thickBot="1" x14ac:dyDescent="0.3">
      <c r="B25" s="234" t="s">
        <v>110</v>
      </c>
      <c r="C25" s="243"/>
      <c r="D25" s="327"/>
      <c r="E25" s="329"/>
      <c r="F25" s="330"/>
      <c r="G25" s="328">
        <f>SUM(G22:G24)/3</f>
        <v>300</v>
      </c>
      <c r="H25" s="243"/>
      <c r="I25" s="327"/>
      <c r="J25" s="329"/>
      <c r="K25" s="330"/>
      <c r="L25" s="328">
        <f>SUM(L22:L24)/3</f>
        <v>300</v>
      </c>
    </row>
    <row r="26" spans="2:12" ht="21.95" customHeight="1" x14ac:dyDescent="0.25">
      <c r="B26" s="346"/>
      <c r="C26" s="347"/>
      <c r="D26" s="347"/>
      <c r="E26" s="347"/>
      <c r="F26" s="347"/>
      <c r="G26" s="347"/>
      <c r="H26" s="347"/>
      <c r="I26" s="347"/>
      <c r="J26" s="347"/>
      <c r="K26" s="347"/>
      <c r="L26" s="347"/>
    </row>
    <row r="27" spans="2:12" ht="15" x14ac:dyDescent="0.25">
      <c r="B27" s="28"/>
      <c r="C27" s="31"/>
      <c r="D27" s="73"/>
      <c r="E27" s="72"/>
      <c r="F27" s="9"/>
      <c r="G27" s="16"/>
      <c r="H27" s="31"/>
      <c r="I27" s="73"/>
      <c r="J27" s="72"/>
      <c r="K27" s="9"/>
      <c r="L27" s="104"/>
    </row>
    <row r="28" spans="2:12" ht="15" x14ac:dyDescent="0.25">
      <c r="B28" s="277" t="s">
        <v>34</v>
      </c>
      <c r="C28" s="278"/>
      <c r="D28" s="278"/>
      <c r="E28" s="278"/>
      <c r="F28" s="269"/>
      <c r="G28" s="270" t="s">
        <v>39</v>
      </c>
      <c r="H28" s="278"/>
      <c r="I28" s="278"/>
      <c r="J28" s="278"/>
      <c r="K28" s="269"/>
      <c r="L28" s="270" t="s">
        <v>39</v>
      </c>
    </row>
    <row r="29" spans="2:12" ht="21.95" customHeight="1" x14ac:dyDescent="0.25">
      <c r="B29" s="271"/>
      <c r="C29" s="276"/>
      <c r="D29" s="279"/>
      <c r="E29" s="278"/>
      <c r="F29" s="269"/>
      <c r="G29" s="270"/>
      <c r="H29" s="276"/>
      <c r="I29" s="279"/>
      <c r="J29" s="278"/>
      <c r="K29" s="269"/>
      <c r="L29" s="292"/>
    </row>
    <row r="30" spans="2:12" ht="21.95" customHeight="1" x14ac:dyDescent="0.25">
      <c r="B30" s="273"/>
      <c r="C30" s="276"/>
      <c r="D30" s="279"/>
      <c r="E30" s="278"/>
      <c r="F30" s="269"/>
      <c r="G30" s="270"/>
      <c r="H30" s="276"/>
      <c r="I30" s="279"/>
      <c r="J30" s="278"/>
      <c r="K30" s="269"/>
      <c r="L30" s="292"/>
    </row>
    <row r="31" spans="2:12" ht="21.95" customHeight="1" x14ac:dyDescent="0.25">
      <c r="B31" s="274" t="s">
        <v>71</v>
      </c>
      <c r="C31" s="276"/>
      <c r="D31" s="279"/>
      <c r="E31" s="278"/>
      <c r="F31" s="269"/>
      <c r="G31" s="270"/>
      <c r="H31" s="272"/>
      <c r="I31" s="278"/>
      <c r="J31" s="278"/>
      <c r="K31" s="269"/>
      <c r="L31" s="270"/>
    </row>
  </sheetData>
  <customSheetViews>
    <customSheetView guid="{265958A5-6BCA-4FF9-B4EE-B694F1AAD982}" scale="80" showPageBreaks="1" showGridLines="0">
      <selection activeCell="B6" sqref="B6"/>
      <pageMargins left="0" right="0" top="0.78740157480314965" bottom="0.59055118110236227" header="0" footer="0"/>
      <printOptions horizontalCentered="1"/>
      <pageSetup scale="50" orientation="portrait" r:id="rId1"/>
      <headerFooter alignWithMargins="0">
        <oddFooter>&amp;L&amp;9Elaboró: Sofia Martínez Mejía
JLT Valencia &amp; Iragorri 
Corredores de Seguros&amp;R&amp;9Pág. &amp;P de &amp;N
21/07/2014</oddFooter>
      </headerFooter>
    </customSheetView>
    <customSheetView guid="{58783D51-03FF-4542-B146-EEC6718DDA32}" scale="80" showPageBreaks="1" showGridLines="0" topLeftCell="A40">
      <selection activeCell="B32" sqref="B32"/>
      <rowBreaks count="1" manualBreakCount="1">
        <brk id="61" max="12" man="1"/>
      </rowBreaks>
      <pageMargins left="0" right="0" top="0.78740157480314965" bottom="0.59055118110236227" header="0" footer="0"/>
      <printOptions horizontalCentered="1"/>
      <pageSetup scale="47" orientation="portrait" r:id="rId2"/>
      <headerFooter alignWithMargins="0">
        <oddFooter>&amp;L&amp;9Elaboró: Sofia Martínez Mejía
JLT Valencia &amp; Iragorri 
Corredores de Seguros&amp;R&amp;9Pág. &amp;P de &amp;N
21/07/2014</oddFooter>
      </headerFooter>
    </customSheetView>
    <customSheetView guid="{341A533E-ACC9-4DD2-828B-C3FD640A55E5}" scale="80" showGridLines="0" topLeftCell="A97">
      <selection activeCell="N71" sqref="N71"/>
      <pageMargins left="0" right="0" top="0.78740157480314965" bottom="0.59055118110236227" header="0" footer="0"/>
      <printOptions horizontalCentered="1"/>
      <pageSetup scale="50" orientation="portrait" r:id="rId3"/>
      <headerFooter alignWithMargins="0">
        <oddFooter>&amp;L&amp;9Elaboró: Sofia Martínez Mejía
JLT Valencia &amp; Iragorri 
Corredores de Seguros&amp;R&amp;9Pág. &amp;P de &amp;N
21/07/2014</oddFooter>
      </headerFooter>
    </customSheetView>
    <customSheetView guid="{3CCE5687-E202-41E5-B7DE-26CC41ABA258}" scale="80" showPageBreaks="1" showGridLines="0">
      <selection activeCell="I92" sqref="I92"/>
      <pageMargins left="0" right="0" top="0.78740157480314965" bottom="0.59055118110236227" header="0" footer="0"/>
      <printOptions horizontalCentered="1"/>
      <pageSetup scale="50" orientation="portrait" r:id="rId4"/>
      <headerFooter alignWithMargins="0">
        <oddFooter>&amp;L&amp;9Elaboró: Sofia Martínez Mejía
JLT Valencia &amp; Iragorri 
Corredores de Seguros&amp;R&amp;9Pág. &amp;P de &amp;N
21/07/2014</oddFooter>
      </headerFooter>
    </customSheetView>
    <customSheetView guid="{B3B17080-9220-42D4-860C-34E909BD2C9F}" scale="80" showPageBreaks="1" showGridLines="0" topLeftCell="A43">
      <selection activeCell="N9" sqref="N9"/>
      <pageMargins left="0" right="0" top="0.78740157480314965" bottom="0.59055118110236227" header="0" footer="0"/>
      <printOptions horizontalCentered="1"/>
      <pageSetup scale="50" orientation="portrait" r:id="rId5"/>
      <headerFooter alignWithMargins="0">
        <oddFooter>&amp;L&amp;9Elaboró: Sofia Martínez Mejía
JLT Valencia &amp; Iragorri 
Corredores de Seguros&amp;R&amp;9Pág. &amp;P de &amp;N
21/07/2014</oddFooter>
      </headerFooter>
    </customSheetView>
    <customSheetView guid="{8393D604-2CBE-46C9-8D3B-65EF6F790683}" scale="80" showGridLines="0" topLeftCell="A43">
      <selection activeCell="N9" sqref="N9"/>
      <pageMargins left="0" right="0" top="0.78740157480314965" bottom="0.59055118110236227" header="0" footer="0"/>
      <printOptions horizontalCentered="1"/>
      <pageSetup scale="50" orientation="portrait" r:id="rId6"/>
      <headerFooter alignWithMargins="0">
        <oddFooter>&amp;L&amp;9Elaboró: Sofia Martínez Mejía
JLT Valencia &amp; Iragorri 
Corredores de Seguros&amp;R&amp;9Pág. &amp;P de &amp;N
21/07/2014</oddFooter>
      </headerFooter>
    </customSheetView>
    <customSheetView guid="{0E16613F-2817-488B-A921-3B521EB2641B}" scale="80" showGridLines="0" topLeftCell="A105">
      <selection activeCell="F90" sqref="F90"/>
      <pageMargins left="0" right="0" top="0.78740157480314965" bottom="0.59055118110236227" header="0" footer="0"/>
      <printOptions horizontalCentered="1"/>
      <pageSetup scale="50" orientation="portrait" r:id="rId7"/>
      <headerFooter alignWithMargins="0">
        <oddFooter>&amp;L&amp;9Elaboró: Sofia Martínez Mejía
JLT Valencia &amp; Iragorri 
Corredores de Seguros&amp;R&amp;9Pág. &amp;P de &amp;N
21/07/2014</oddFooter>
      </headerFooter>
    </customSheetView>
    <customSheetView guid="{CC691784-F769-4F9C-89C0-7A8950C3F7CC}" scale="80" showGridLines="0" topLeftCell="A43">
      <selection activeCell="N9" sqref="N9"/>
      <pageMargins left="0" right="0" top="0.78740157480314965" bottom="0.59055118110236227" header="0" footer="0"/>
      <printOptions horizontalCentered="1"/>
      <pageSetup scale="50" orientation="portrait" r:id="rId8"/>
      <headerFooter alignWithMargins="0">
        <oddFooter>&amp;L&amp;9Elaboró: Sofia Martínez Mejía
JLT Valencia &amp; Iragorri 
Corredores de Seguros&amp;R&amp;9Pág. &amp;P de &amp;N
21/07/2014</oddFooter>
      </headerFooter>
    </customSheetView>
  </customSheetViews>
  <mergeCells count="4">
    <mergeCell ref="B3:L3"/>
    <mergeCell ref="B16:L16"/>
    <mergeCell ref="B21:L21"/>
    <mergeCell ref="C15:F15"/>
  </mergeCells>
  <printOptions horizontalCentered="1" verticalCentered="1"/>
  <pageMargins left="1.2598425196850394" right="0.70866141732283472" top="0.78740157480314965" bottom="0.78740157480314965" header="0.31496062992125984" footer="0.31496062992125984"/>
  <pageSetup paperSize="9" scale="36" orientation="landscape" r:id="rId9"/>
  <headerFooter>
    <oddFooter>&amp;L&amp;10Elaboró: Innovadora de Seguros S.A.&amp;R&amp;10Página &amp;P de &amp;N
23/10/2018</oddFooter>
  </headerFooter>
  <colBreaks count="1" manualBreakCount="1">
    <brk id="13" max="1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82D0-AFE0-41C1-A699-5167269944F0}">
  <dimension ref="A2:R17"/>
  <sheetViews>
    <sheetView view="pageBreakPreview" zoomScale="60" zoomScaleNormal="100" workbookViewId="0">
      <selection activeCell="J10" sqref="J10"/>
    </sheetView>
  </sheetViews>
  <sheetFormatPr baseColWidth="10" defaultRowHeight="12.75" x14ac:dyDescent="0.25"/>
  <cols>
    <col min="1" max="1" width="11.42578125" style="286"/>
    <col min="2" max="2" width="39.5703125" style="286" customWidth="1"/>
    <col min="3" max="3" width="25.85546875" style="264" customWidth="1"/>
    <col min="4" max="4" width="21" style="286" customWidth="1"/>
    <col min="5" max="5" width="20.7109375" style="264" customWidth="1"/>
    <col min="6" max="6" width="23.28515625" style="286" customWidth="1"/>
    <col min="7" max="253" width="11.42578125" style="286"/>
    <col min="254" max="254" width="50.5703125" style="286" customWidth="1"/>
    <col min="255" max="255" width="21.28515625" style="286" customWidth="1"/>
    <col min="256" max="256" width="23.28515625" style="286" customWidth="1"/>
    <col min="257" max="509" width="11.42578125" style="286"/>
    <col min="510" max="510" width="50.5703125" style="286" customWidth="1"/>
    <col min="511" max="511" width="21.28515625" style="286" customWidth="1"/>
    <col min="512" max="512" width="23.28515625" style="286" customWidth="1"/>
    <col min="513" max="765" width="11.42578125" style="286"/>
    <col min="766" max="766" width="50.5703125" style="286" customWidth="1"/>
    <col min="767" max="767" width="21.28515625" style="286" customWidth="1"/>
    <col min="768" max="768" width="23.28515625" style="286" customWidth="1"/>
    <col min="769" max="1021" width="11.42578125" style="286"/>
    <col min="1022" max="1022" width="50.5703125" style="286" customWidth="1"/>
    <col min="1023" max="1023" width="21.28515625" style="286" customWidth="1"/>
    <col min="1024" max="1024" width="23.28515625" style="286" customWidth="1"/>
    <col min="1025" max="1277" width="11.42578125" style="286"/>
    <col min="1278" max="1278" width="50.5703125" style="286" customWidth="1"/>
    <col min="1279" max="1279" width="21.28515625" style="286" customWidth="1"/>
    <col min="1280" max="1280" width="23.28515625" style="286" customWidth="1"/>
    <col min="1281" max="1533" width="11.42578125" style="286"/>
    <col min="1534" max="1534" width="50.5703125" style="286" customWidth="1"/>
    <col min="1535" max="1535" width="21.28515625" style="286" customWidth="1"/>
    <col min="1536" max="1536" width="23.28515625" style="286" customWidth="1"/>
    <col min="1537" max="1789" width="11.42578125" style="286"/>
    <col min="1790" max="1790" width="50.5703125" style="286" customWidth="1"/>
    <col min="1791" max="1791" width="21.28515625" style="286" customWidth="1"/>
    <col min="1792" max="1792" width="23.28515625" style="286" customWidth="1"/>
    <col min="1793" max="2045" width="11.42578125" style="286"/>
    <col min="2046" max="2046" width="50.5703125" style="286" customWidth="1"/>
    <col min="2047" max="2047" width="21.28515625" style="286" customWidth="1"/>
    <col min="2048" max="2048" width="23.28515625" style="286" customWidth="1"/>
    <col min="2049" max="2301" width="11.42578125" style="286"/>
    <col min="2302" max="2302" width="50.5703125" style="286" customWidth="1"/>
    <col min="2303" max="2303" width="21.28515625" style="286" customWidth="1"/>
    <col min="2304" max="2304" width="23.28515625" style="286" customWidth="1"/>
    <col min="2305" max="2557" width="11.42578125" style="286"/>
    <col min="2558" max="2558" width="50.5703125" style="286" customWidth="1"/>
    <col min="2559" max="2559" width="21.28515625" style="286" customWidth="1"/>
    <col min="2560" max="2560" width="23.28515625" style="286" customWidth="1"/>
    <col min="2561" max="2813" width="11.42578125" style="286"/>
    <col min="2814" max="2814" width="50.5703125" style="286" customWidth="1"/>
    <col min="2815" max="2815" width="21.28515625" style="286" customWidth="1"/>
    <col min="2816" max="2816" width="23.28515625" style="286" customWidth="1"/>
    <col min="2817" max="3069" width="11.42578125" style="286"/>
    <col min="3070" max="3070" width="50.5703125" style="286" customWidth="1"/>
    <col min="3071" max="3071" width="21.28515625" style="286" customWidth="1"/>
    <col min="3072" max="3072" width="23.28515625" style="286" customWidth="1"/>
    <col min="3073" max="3325" width="11.42578125" style="286"/>
    <col min="3326" max="3326" width="50.5703125" style="286" customWidth="1"/>
    <col min="3327" max="3327" width="21.28515625" style="286" customWidth="1"/>
    <col min="3328" max="3328" width="23.28515625" style="286" customWidth="1"/>
    <col min="3329" max="3581" width="11.42578125" style="286"/>
    <col min="3582" max="3582" width="50.5703125" style="286" customWidth="1"/>
    <col min="3583" max="3583" width="21.28515625" style="286" customWidth="1"/>
    <col min="3584" max="3584" width="23.28515625" style="286" customWidth="1"/>
    <col min="3585" max="3837" width="11.42578125" style="286"/>
    <col min="3838" max="3838" width="50.5703125" style="286" customWidth="1"/>
    <col min="3839" max="3839" width="21.28515625" style="286" customWidth="1"/>
    <col min="3840" max="3840" width="23.28515625" style="286" customWidth="1"/>
    <col min="3841" max="4093" width="11.42578125" style="286"/>
    <col min="4094" max="4094" width="50.5703125" style="286" customWidth="1"/>
    <col min="4095" max="4095" width="21.28515625" style="286" customWidth="1"/>
    <col min="4096" max="4096" width="23.28515625" style="286" customWidth="1"/>
    <col min="4097" max="4349" width="11.42578125" style="286"/>
    <col min="4350" max="4350" width="50.5703125" style="286" customWidth="1"/>
    <col min="4351" max="4351" width="21.28515625" style="286" customWidth="1"/>
    <col min="4352" max="4352" width="23.28515625" style="286" customWidth="1"/>
    <col min="4353" max="4605" width="11.42578125" style="286"/>
    <col min="4606" max="4606" width="50.5703125" style="286" customWidth="1"/>
    <col min="4607" max="4607" width="21.28515625" style="286" customWidth="1"/>
    <col min="4608" max="4608" width="23.28515625" style="286" customWidth="1"/>
    <col min="4609" max="4861" width="11.42578125" style="286"/>
    <col min="4862" max="4862" width="50.5703125" style="286" customWidth="1"/>
    <col min="4863" max="4863" width="21.28515625" style="286" customWidth="1"/>
    <col min="4864" max="4864" width="23.28515625" style="286" customWidth="1"/>
    <col min="4865" max="5117" width="11.42578125" style="286"/>
    <col min="5118" max="5118" width="50.5703125" style="286" customWidth="1"/>
    <col min="5119" max="5119" width="21.28515625" style="286" customWidth="1"/>
    <col min="5120" max="5120" width="23.28515625" style="286" customWidth="1"/>
    <col min="5121" max="5373" width="11.42578125" style="286"/>
    <col min="5374" max="5374" width="50.5703125" style="286" customWidth="1"/>
    <col min="5375" max="5375" width="21.28515625" style="286" customWidth="1"/>
    <col min="5376" max="5376" width="23.28515625" style="286" customWidth="1"/>
    <col min="5377" max="5629" width="11.42578125" style="286"/>
    <col min="5630" max="5630" width="50.5703125" style="286" customWidth="1"/>
    <col min="5631" max="5631" width="21.28515625" style="286" customWidth="1"/>
    <col min="5632" max="5632" width="23.28515625" style="286" customWidth="1"/>
    <col min="5633" max="5885" width="11.42578125" style="286"/>
    <col min="5886" max="5886" width="50.5703125" style="286" customWidth="1"/>
    <col min="5887" max="5887" width="21.28515625" style="286" customWidth="1"/>
    <col min="5888" max="5888" width="23.28515625" style="286" customWidth="1"/>
    <col min="5889" max="6141" width="11.42578125" style="286"/>
    <col min="6142" max="6142" width="50.5703125" style="286" customWidth="1"/>
    <col min="6143" max="6143" width="21.28515625" style="286" customWidth="1"/>
    <col min="6144" max="6144" width="23.28515625" style="286" customWidth="1"/>
    <col min="6145" max="6397" width="11.42578125" style="286"/>
    <col min="6398" max="6398" width="50.5703125" style="286" customWidth="1"/>
    <col min="6399" max="6399" width="21.28515625" style="286" customWidth="1"/>
    <col min="6400" max="6400" width="23.28515625" style="286" customWidth="1"/>
    <col min="6401" max="6653" width="11.42578125" style="286"/>
    <col min="6654" max="6654" width="50.5703125" style="286" customWidth="1"/>
    <col min="6655" max="6655" width="21.28515625" style="286" customWidth="1"/>
    <col min="6656" max="6656" width="23.28515625" style="286" customWidth="1"/>
    <col min="6657" max="6909" width="11.42578125" style="286"/>
    <col min="6910" max="6910" width="50.5703125" style="286" customWidth="1"/>
    <col min="6911" max="6911" width="21.28515625" style="286" customWidth="1"/>
    <col min="6912" max="6912" width="23.28515625" style="286" customWidth="1"/>
    <col min="6913" max="7165" width="11.42578125" style="286"/>
    <col min="7166" max="7166" width="50.5703125" style="286" customWidth="1"/>
    <col min="7167" max="7167" width="21.28515625" style="286" customWidth="1"/>
    <col min="7168" max="7168" width="23.28515625" style="286" customWidth="1"/>
    <col min="7169" max="7421" width="11.42578125" style="286"/>
    <col min="7422" max="7422" width="50.5703125" style="286" customWidth="1"/>
    <col min="7423" max="7423" width="21.28515625" style="286" customWidth="1"/>
    <col min="7424" max="7424" width="23.28515625" style="286" customWidth="1"/>
    <col min="7425" max="7677" width="11.42578125" style="286"/>
    <col min="7678" max="7678" width="50.5703125" style="286" customWidth="1"/>
    <col min="7679" max="7679" width="21.28515625" style="286" customWidth="1"/>
    <col min="7680" max="7680" width="23.28515625" style="286" customWidth="1"/>
    <col min="7681" max="7933" width="11.42578125" style="286"/>
    <col min="7934" max="7934" width="50.5703125" style="286" customWidth="1"/>
    <col min="7935" max="7935" width="21.28515625" style="286" customWidth="1"/>
    <col min="7936" max="7936" width="23.28515625" style="286" customWidth="1"/>
    <col min="7937" max="8189" width="11.42578125" style="286"/>
    <col min="8190" max="8190" width="50.5703125" style="286" customWidth="1"/>
    <col min="8191" max="8191" width="21.28515625" style="286" customWidth="1"/>
    <col min="8192" max="8192" width="23.28515625" style="286" customWidth="1"/>
    <col min="8193" max="8445" width="11.42578125" style="286"/>
    <col min="8446" max="8446" width="50.5703125" style="286" customWidth="1"/>
    <col min="8447" max="8447" width="21.28515625" style="286" customWidth="1"/>
    <col min="8448" max="8448" width="23.28515625" style="286" customWidth="1"/>
    <col min="8449" max="8701" width="11.42578125" style="286"/>
    <col min="8702" max="8702" width="50.5703125" style="286" customWidth="1"/>
    <col min="8703" max="8703" width="21.28515625" style="286" customWidth="1"/>
    <col min="8704" max="8704" width="23.28515625" style="286" customWidth="1"/>
    <col min="8705" max="8957" width="11.42578125" style="286"/>
    <col min="8958" max="8958" width="50.5703125" style="286" customWidth="1"/>
    <col min="8959" max="8959" width="21.28515625" style="286" customWidth="1"/>
    <col min="8960" max="8960" width="23.28515625" style="286" customWidth="1"/>
    <col min="8961" max="9213" width="11.42578125" style="286"/>
    <col min="9214" max="9214" width="50.5703125" style="286" customWidth="1"/>
    <col min="9215" max="9215" width="21.28515625" style="286" customWidth="1"/>
    <col min="9216" max="9216" width="23.28515625" style="286" customWidth="1"/>
    <col min="9217" max="9469" width="11.42578125" style="286"/>
    <col min="9470" max="9470" width="50.5703125" style="286" customWidth="1"/>
    <col min="9471" max="9471" width="21.28515625" style="286" customWidth="1"/>
    <col min="9472" max="9472" width="23.28515625" style="286" customWidth="1"/>
    <col min="9473" max="9725" width="11.42578125" style="286"/>
    <col min="9726" max="9726" width="50.5703125" style="286" customWidth="1"/>
    <col min="9727" max="9727" width="21.28515625" style="286" customWidth="1"/>
    <col min="9728" max="9728" width="23.28515625" style="286" customWidth="1"/>
    <col min="9729" max="9981" width="11.42578125" style="286"/>
    <col min="9982" max="9982" width="50.5703125" style="286" customWidth="1"/>
    <col min="9983" max="9983" width="21.28515625" style="286" customWidth="1"/>
    <col min="9984" max="9984" width="23.28515625" style="286" customWidth="1"/>
    <col min="9985" max="10237" width="11.42578125" style="286"/>
    <col min="10238" max="10238" width="50.5703125" style="286" customWidth="1"/>
    <col min="10239" max="10239" width="21.28515625" style="286" customWidth="1"/>
    <col min="10240" max="10240" width="23.28515625" style="286" customWidth="1"/>
    <col min="10241" max="10493" width="11.42578125" style="286"/>
    <col min="10494" max="10494" width="50.5703125" style="286" customWidth="1"/>
    <col min="10495" max="10495" width="21.28515625" style="286" customWidth="1"/>
    <col min="10496" max="10496" width="23.28515625" style="286" customWidth="1"/>
    <col min="10497" max="10749" width="11.42578125" style="286"/>
    <col min="10750" max="10750" width="50.5703125" style="286" customWidth="1"/>
    <col min="10751" max="10751" width="21.28515625" style="286" customWidth="1"/>
    <col min="10752" max="10752" width="23.28515625" style="286" customWidth="1"/>
    <col min="10753" max="11005" width="11.42578125" style="286"/>
    <col min="11006" max="11006" width="50.5703125" style="286" customWidth="1"/>
    <col min="11007" max="11007" width="21.28515625" style="286" customWidth="1"/>
    <col min="11008" max="11008" width="23.28515625" style="286" customWidth="1"/>
    <col min="11009" max="11261" width="11.42578125" style="286"/>
    <col min="11262" max="11262" width="50.5703125" style="286" customWidth="1"/>
    <col min="11263" max="11263" width="21.28515625" style="286" customWidth="1"/>
    <col min="11264" max="11264" width="23.28515625" style="286" customWidth="1"/>
    <col min="11265" max="11517" width="11.42578125" style="286"/>
    <col min="11518" max="11518" width="50.5703125" style="286" customWidth="1"/>
    <col min="11519" max="11519" width="21.28515625" style="286" customWidth="1"/>
    <col min="11520" max="11520" width="23.28515625" style="286" customWidth="1"/>
    <col min="11521" max="11773" width="11.42578125" style="286"/>
    <col min="11774" max="11774" width="50.5703125" style="286" customWidth="1"/>
    <col min="11775" max="11775" width="21.28515625" style="286" customWidth="1"/>
    <col min="11776" max="11776" width="23.28515625" style="286" customWidth="1"/>
    <col min="11777" max="12029" width="11.42578125" style="286"/>
    <col min="12030" max="12030" width="50.5703125" style="286" customWidth="1"/>
    <col min="12031" max="12031" width="21.28515625" style="286" customWidth="1"/>
    <col min="12032" max="12032" width="23.28515625" style="286" customWidth="1"/>
    <col min="12033" max="12285" width="11.42578125" style="286"/>
    <col min="12286" max="12286" width="50.5703125" style="286" customWidth="1"/>
    <col min="12287" max="12287" width="21.28515625" style="286" customWidth="1"/>
    <col min="12288" max="12288" width="23.28515625" style="286" customWidth="1"/>
    <col min="12289" max="12541" width="11.42578125" style="286"/>
    <col min="12542" max="12542" width="50.5703125" style="286" customWidth="1"/>
    <col min="12543" max="12543" width="21.28515625" style="286" customWidth="1"/>
    <col min="12544" max="12544" width="23.28515625" style="286" customWidth="1"/>
    <col min="12545" max="12797" width="11.42578125" style="286"/>
    <col min="12798" max="12798" width="50.5703125" style="286" customWidth="1"/>
    <col min="12799" max="12799" width="21.28515625" style="286" customWidth="1"/>
    <col min="12800" max="12800" width="23.28515625" style="286" customWidth="1"/>
    <col min="12801" max="13053" width="11.42578125" style="286"/>
    <col min="13054" max="13054" width="50.5703125" style="286" customWidth="1"/>
    <col min="13055" max="13055" width="21.28515625" style="286" customWidth="1"/>
    <col min="13056" max="13056" width="23.28515625" style="286" customWidth="1"/>
    <col min="13057" max="13309" width="11.42578125" style="286"/>
    <col min="13310" max="13310" width="50.5703125" style="286" customWidth="1"/>
    <col min="13311" max="13311" width="21.28515625" style="286" customWidth="1"/>
    <col min="13312" max="13312" width="23.28515625" style="286" customWidth="1"/>
    <col min="13313" max="13565" width="11.42578125" style="286"/>
    <col min="13566" max="13566" width="50.5703125" style="286" customWidth="1"/>
    <col min="13567" max="13567" width="21.28515625" style="286" customWidth="1"/>
    <col min="13568" max="13568" width="23.28515625" style="286" customWidth="1"/>
    <col min="13569" max="13821" width="11.42578125" style="286"/>
    <col min="13822" max="13822" width="50.5703125" style="286" customWidth="1"/>
    <col min="13823" max="13823" width="21.28515625" style="286" customWidth="1"/>
    <col min="13824" max="13824" width="23.28515625" style="286" customWidth="1"/>
    <col min="13825" max="14077" width="11.42578125" style="286"/>
    <col min="14078" max="14078" width="50.5703125" style="286" customWidth="1"/>
    <col min="14079" max="14079" width="21.28515625" style="286" customWidth="1"/>
    <col min="14080" max="14080" width="23.28515625" style="286" customWidth="1"/>
    <col min="14081" max="14333" width="11.42578125" style="286"/>
    <col min="14334" max="14334" width="50.5703125" style="286" customWidth="1"/>
    <col min="14335" max="14335" width="21.28515625" style="286" customWidth="1"/>
    <col min="14336" max="14336" width="23.28515625" style="286" customWidth="1"/>
    <col min="14337" max="14589" width="11.42578125" style="286"/>
    <col min="14590" max="14590" width="50.5703125" style="286" customWidth="1"/>
    <col min="14591" max="14591" width="21.28515625" style="286" customWidth="1"/>
    <col min="14592" max="14592" width="23.28515625" style="286" customWidth="1"/>
    <col min="14593" max="14845" width="11.42578125" style="286"/>
    <col min="14846" max="14846" width="50.5703125" style="286" customWidth="1"/>
    <col min="14847" max="14847" width="21.28515625" style="286" customWidth="1"/>
    <col min="14848" max="14848" width="23.28515625" style="286" customWidth="1"/>
    <col min="14849" max="15101" width="11.42578125" style="286"/>
    <col min="15102" max="15102" width="50.5703125" style="286" customWidth="1"/>
    <col min="15103" max="15103" width="21.28515625" style="286" customWidth="1"/>
    <col min="15104" max="15104" width="23.28515625" style="286" customWidth="1"/>
    <col min="15105" max="15357" width="11.42578125" style="286"/>
    <col min="15358" max="15358" width="50.5703125" style="286" customWidth="1"/>
    <col min="15359" max="15359" width="21.28515625" style="286" customWidth="1"/>
    <col min="15360" max="15360" width="23.28515625" style="286" customWidth="1"/>
    <col min="15361" max="15613" width="11.42578125" style="286"/>
    <col min="15614" max="15614" width="50.5703125" style="286" customWidth="1"/>
    <col min="15615" max="15615" width="21.28515625" style="286" customWidth="1"/>
    <col min="15616" max="15616" width="23.28515625" style="286" customWidth="1"/>
    <col min="15617" max="15869" width="11.42578125" style="286"/>
    <col min="15870" max="15870" width="50.5703125" style="286" customWidth="1"/>
    <col min="15871" max="15871" width="21.28515625" style="286" customWidth="1"/>
    <col min="15872" max="15872" width="23.28515625" style="286" customWidth="1"/>
    <col min="15873" max="16125" width="11.42578125" style="286"/>
    <col min="16126" max="16126" width="50.5703125" style="286" customWidth="1"/>
    <col min="16127" max="16127" width="21.28515625" style="286" customWidth="1"/>
    <col min="16128" max="16128" width="23.28515625" style="286" customWidth="1"/>
    <col min="16129" max="16384" width="11.42578125" style="286"/>
  </cols>
  <sheetData>
    <row r="2" spans="1:18" x14ac:dyDescent="0.25">
      <c r="A2" s="284"/>
      <c r="B2" s="285"/>
      <c r="C2" s="268"/>
      <c r="D2" s="285"/>
      <c r="E2" s="268"/>
      <c r="F2" s="285"/>
    </row>
    <row r="3" spans="1:18" s="288" customFormat="1" ht="12.75" customHeight="1" x14ac:dyDescent="0.25">
      <c r="A3" s="287"/>
      <c r="B3" s="432" t="s">
        <v>72</v>
      </c>
      <c r="C3" s="432"/>
      <c r="D3" s="432"/>
      <c r="E3" s="432"/>
      <c r="F3" s="432"/>
    </row>
    <row r="4" spans="1:18" s="288" customFormat="1" x14ac:dyDescent="0.25">
      <c r="A4" s="287"/>
      <c r="B4" s="432" t="s">
        <v>114</v>
      </c>
      <c r="C4" s="432"/>
      <c r="D4" s="432"/>
      <c r="E4" s="432"/>
      <c r="F4" s="432"/>
    </row>
    <row r="5" spans="1:18" s="288" customFormat="1" ht="14.25" x14ac:dyDescent="0.25">
      <c r="A5" s="287"/>
      <c r="B5" s="433" t="s">
        <v>162</v>
      </c>
      <c r="C5" s="433"/>
      <c r="D5" s="433"/>
      <c r="E5" s="433"/>
      <c r="F5" s="433"/>
    </row>
    <row r="6" spans="1:18" ht="13.5" thickBot="1" x14ac:dyDescent="0.3">
      <c r="A6" s="284"/>
      <c r="B6" s="349"/>
      <c r="C6" s="267"/>
      <c r="E6" s="267"/>
    </row>
    <row r="7" spans="1:18" s="284" customFormat="1" ht="28.5" customHeight="1" thickBot="1" x14ac:dyDescent="0.3">
      <c r="B7" s="434" t="s">
        <v>61</v>
      </c>
      <c r="C7" s="436" t="s">
        <v>45</v>
      </c>
      <c r="D7" s="437"/>
      <c r="E7" s="436" t="s">
        <v>37</v>
      </c>
      <c r="F7" s="437"/>
    </row>
    <row r="8" spans="1:18" s="284" customFormat="1" ht="29.25" customHeight="1" x14ac:dyDescent="0.25">
      <c r="B8" s="435"/>
      <c r="C8" s="266" t="s">
        <v>163</v>
      </c>
      <c r="D8" s="348" t="s">
        <v>19</v>
      </c>
      <c r="E8" s="266" t="s">
        <v>163</v>
      </c>
      <c r="F8" s="348" t="s">
        <v>19</v>
      </c>
    </row>
    <row r="9" spans="1:18" s="284" customFormat="1" ht="33.75" customHeight="1" x14ac:dyDescent="0.25">
      <c r="B9" s="255" t="s">
        <v>43</v>
      </c>
      <c r="C9" s="265">
        <v>1200000000</v>
      </c>
      <c r="D9" s="291">
        <v>300</v>
      </c>
      <c r="E9" s="265">
        <v>1000000000</v>
      </c>
      <c r="F9" s="291">
        <f>E9/C9*D9</f>
        <v>250</v>
      </c>
    </row>
    <row r="10" spans="1:18" s="284" customFormat="1" ht="51" customHeight="1" x14ac:dyDescent="0.25">
      <c r="B10" s="255" t="s">
        <v>65</v>
      </c>
      <c r="C10" s="265">
        <v>800000000</v>
      </c>
      <c r="D10" s="291">
        <v>300</v>
      </c>
      <c r="E10" s="265">
        <v>800000000</v>
      </c>
      <c r="F10" s="291">
        <f t="shared" ref="F10" si="0">C10/E10*D10</f>
        <v>300</v>
      </c>
      <c r="I10" s="239"/>
    </row>
    <row r="11" spans="1:18" s="20" customFormat="1" ht="21.95" customHeight="1" x14ac:dyDescent="0.25">
      <c r="B11" s="277" t="s">
        <v>34</v>
      </c>
      <c r="C11" s="260"/>
      <c r="D11" s="278"/>
      <c r="E11" s="263"/>
      <c r="F11" s="278"/>
      <c r="G11" s="269"/>
      <c r="H11" s="270" t="s">
        <v>39</v>
      </c>
      <c r="I11" s="278"/>
      <c r="J11" s="278"/>
      <c r="K11" s="278"/>
      <c r="L11" s="269"/>
      <c r="M11" s="270" t="s">
        <v>39</v>
      </c>
      <c r="N11" s="278"/>
      <c r="O11" s="278"/>
      <c r="P11" s="278"/>
      <c r="Q11" s="269"/>
      <c r="R11" s="270" t="s">
        <v>39</v>
      </c>
    </row>
    <row r="12" spans="1:18" s="20" customFormat="1" ht="51" customHeight="1" x14ac:dyDescent="0.25">
      <c r="B12" s="271"/>
      <c r="C12" s="259"/>
      <c r="D12" s="275"/>
      <c r="E12" s="262"/>
      <c r="F12" s="276"/>
      <c r="G12" s="269"/>
      <c r="H12" s="270"/>
      <c r="I12" s="276"/>
      <c r="J12" s="279"/>
      <c r="K12" s="278"/>
      <c r="L12" s="269"/>
      <c r="M12" s="292"/>
      <c r="N12" s="276"/>
      <c r="O12" s="279"/>
      <c r="P12" s="279"/>
      <c r="Q12" s="269"/>
      <c r="R12" s="270"/>
    </row>
    <row r="13" spans="1:18" s="20" customFormat="1" ht="15" x14ac:dyDescent="0.25">
      <c r="B13" s="273"/>
      <c r="C13" s="258"/>
      <c r="D13" s="281"/>
      <c r="E13" s="262"/>
      <c r="F13" s="276"/>
      <c r="G13" s="269"/>
      <c r="H13" s="270"/>
      <c r="I13" s="276"/>
      <c r="J13" s="279"/>
      <c r="K13" s="278"/>
      <c r="L13" s="269"/>
      <c r="M13" s="292"/>
      <c r="N13" s="276"/>
      <c r="O13" s="279"/>
      <c r="P13" s="279"/>
      <c r="Q13" s="269"/>
      <c r="R13" s="270"/>
    </row>
    <row r="14" spans="1:18" s="20" customFormat="1" ht="15" x14ac:dyDescent="0.25">
      <c r="B14" s="274" t="s">
        <v>71</v>
      </c>
      <c r="C14" s="257"/>
      <c r="D14" s="282"/>
      <c r="E14" s="262"/>
      <c r="F14" s="276"/>
      <c r="G14" s="269"/>
      <c r="H14" s="270"/>
      <c r="I14" s="272"/>
      <c r="J14" s="278"/>
      <c r="K14" s="278"/>
      <c r="L14" s="269"/>
      <c r="M14" s="270"/>
      <c r="N14" s="272"/>
      <c r="O14" s="278"/>
      <c r="P14" s="278"/>
      <c r="Q14" s="269"/>
      <c r="R14" s="270"/>
    </row>
    <row r="15" spans="1:18" x14ac:dyDescent="0.25">
      <c r="C15" s="261"/>
      <c r="D15" s="284"/>
      <c r="E15" s="261"/>
      <c r="F15" s="284"/>
    </row>
    <row r="16" spans="1:18" x14ac:dyDescent="0.25">
      <c r="C16" s="261"/>
      <c r="D16" s="284"/>
      <c r="E16" s="261"/>
      <c r="F16" s="284"/>
    </row>
    <row r="17" spans="3:6" x14ac:dyDescent="0.25">
      <c r="C17" s="261"/>
      <c r="D17" s="284"/>
      <c r="E17" s="261"/>
      <c r="F17" s="284"/>
    </row>
  </sheetData>
  <mergeCells count="6">
    <mergeCell ref="B3:F3"/>
    <mergeCell ref="B4:F4"/>
    <mergeCell ref="B5:F5"/>
    <mergeCell ref="B7:B8"/>
    <mergeCell ref="C7:D7"/>
    <mergeCell ref="E7:F7"/>
  </mergeCells>
  <pageMargins left="0.7" right="0.7" top="0.75" bottom="0.75" header="0.3" footer="0.3"/>
  <pageSetup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R24"/>
  <sheetViews>
    <sheetView showGridLines="0" view="pageBreakPreview" topLeftCell="A4" zoomScale="70" zoomScaleNormal="100" zoomScaleSheetLayoutView="70" workbookViewId="0">
      <selection activeCell="B9" sqref="B9"/>
    </sheetView>
  </sheetViews>
  <sheetFormatPr baseColWidth="10" defaultRowHeight="12.75" x14ac:dyDescent="0.25"/>
  <cols>
    <col min="1" max="1" width="11.42578125" style="91"/>
    <col min="2" max="2" width="39.5703125" style="91" customWidth="1"/>
    <col min="3" max="3" width="17.7109375" style="264" customWidth="1"/>
    <col min="4" max="4" width="21" style="91" customWidth="1"/>
    <col min="5" max="5" width="20.7109375" style="264" customWidth="1"/>
    <col min="6" max="6" width="23.28515625" style="91" customWidth="1"/>
    <col min="7" max="253" width="11.42578125" style="91"/>
    <col min="254" max="254" width="50.5703125" style="91" customWidth="1"/>
    <col min="255" max="255" width="21.28515625" style="91" customWidth="1"/>
    <col min="256" max="256" width="23.28515625" style="91" customWidth="1"/>
    <col min="257" max="509" width="11.42578125" style="91"/>
    <col min="510" max="510" width="50.5703125" style="91" customWidth="1"/>
    <col min="511" max="511" width="21.28515625" style="91" customWidth="1"/>
    <col min="512" max="512" width="23.28515625" style="91" customWidth="1"/>
    <col min="513" max="765" width="11.42578125" style="91"/>
    <col min="766" max="766" width="50.5703125" style="91" customWidth="1"/>
    <col min="767" max="767" width="21.28515625" style="91" customWidth="1"/>
    <col min="768" max="768" width="23.28515625" style="91" customWidth="1"/>
    <col min="769" max="1021" width="11.42578125" style="91"/>
    <col min="1022" max="1022" width="50.5703125" style="91" customWidth="1"/>
    <col min="1023" max="1023" width="21.28515625" style="91" customWidth="1"/>
    <col min="1024" max="1024" width="23.28515625" style="91" customWidth="1"/>
    <col min="1025" max="1277" width="11.42578125" style="91"/>
    <col min="1278" max="1278" width="50.5703125" style="91" customWidth="1"/>
    <col min="1279" max="1279" width="21.28515625" style="91" customWidth="1"/>
    <col min="1280" max="1280" width="23.28515625" style="91" customWidth="1"/>
    <col min="1281" max="1533" width="11.42578125" style="91"/>
    <col min="1534" max="1534" width="50.5703125" style="91" customWidth="1"/>
    <col min="1535" max="1535" width="21.28515625" style="91" customWidth="1"/>
    <col min="1536" max="1536" width="23.28515625" style="91" customWidth="1"/>
    <col min="1537" max="1789" width="11.42578125" style="91"/>
    <col min="1790" max="1790" width="50.5703125" style="91" customWidth="1"/>
    <col min="1791" max="1791" width="21.28515625" style="91" customWidth="1"/>
    <col min="1792" max="1792" width="23.28515625" style="91" customWidth="1"/>
    <col min="1793" max="2045" width="11.42578125" style="91"/>
    <col min="2046" max="2046" width="50.5703125" style="91" customWidth="1"/>
    <col min="2047" max="2047" width="21.28515625" style="91" customWidth="1"/>
    <col min="2048" max="2048" width="23.28515625" style="91" customWidth="1"/>
    <col min="2049" max="2301" width="11.42578125" style="91"/>
    <col min="2302" max="2302" width="50.5703125" style="91" customWidth="1"/>
    <col min="2303" max="2303" width="21.28515625" style="91" customWidth="1"/>
    <col min="2304" max="2304" width="23.28515625" style="91" customWidth="1"/>
    <col min="2305" max="2557" width="11.42578125" style="91"/>
    <col min="2558" max="2558" width="50.5703125" style="91" customWidth="1"/>
    <col min="2559" max="2559" width="21.28515625" style="91" customWidth="1"/>
    <col min="2560" max="2560" width="23.28515625" style="91" customWidth="1"/>
    <col min="2561" max="2813" width="11.42578125" style="91"/>
    <col min="2814" max="2814" width="50.5703125" style="91" customWidth="1"/>
    <col min="2815" max="2815" width="21.28515625" style="91" customWidth="1"/>
    <col min="2816" max="2816" width="23.28515625" style="91" customWidth="1"/>
    <col min="2817" max="3069" width="11.42578125" style="91"/>
    <col min="3070" max="3070" width="50.5703125" style="91" customWidth="1"/>
    <col min="3071" max="3071" width="21.28515625" style="91" customWidth="1"/>
    <col min="3072" max="3072" width="23.28515625" style="91" customWidth="1"/>
    <col min="3073" max="3325" width="11.42578125" style="91"/>
    <col min="3326" max="3326" width="50.5703125" style="91" customWidth="1"/>
    <col min="3327" max="3327" width="21.28515625" style="91" customWidth="1"/>
    <col min="3328" max="3328" width="23.28515625" style="91" customWidth="1"/>
    <col min="3329" max="3581" width="11.42578125" style="91"/>
    <col min="3582" max="3582" width="50.5703125" style="91" customWidth="1"/>
    <col min="3583" max="3583" width="21.28515625" style="91" customWidth="1"/>
    <col min="3584" max="3584" width="23.28515625" style="91" customWidth="1"/>
    <col min="3585" max="3837" width="11.42578125" style="91"/>
    <col min="3838" max="3838" width="50.5703125" style="91" customWidth="1"/>
    <col min="3839" max="3839" width="21.28515625" style="91" customWidth="1"/>
    <col min="3840" max="3840" width="23.28515625" style="91" customWidth="1"/>
    <col min="3841" max="4093" width="11.42578125" style="91"/>
    <col min="4094" max="4094" width="50.5703125" style="91" customWidth="1"/>
    <col min="4095" max="4095" width="21.28515625" style="91" customWidth="1"/>
    <col min="4096" max="4096" width="23.28515625" style="91" customWidth="1"/>
    <col min="4097" max="4349" width="11.42578125" style="91"/>
    <col min="4350" max="4350" width="50.5703125" style="91" customWidth="1"/>
    <col min="4351" max="4351" width="21.28515625" style="91" customWidth="1"/>
    <col min="4352" max="4352" width="23.28515625" style="91" customWidth="1"/>
    <col min="4353" max="4605" width="11.42578125" style="91"/>
    <col min="4606" max="4606" width="50.5703125" style="91" customWidth="1"/>
    <col min="4607" max="4607" width="21.28515625" style="91" customWidth="1"/>
    <col min="4608" max="4608" width="23.28515625" style="91" customWidth="1"/>
    <col min="4609" max="4861" width="11.42578125" style="91"/>
    <col min="4862" max="4862" width="50.5703125" style="91" customWidth="1"/>
    <col min="4863" max="4863" width="21.28515625" style="91" customWidth="1"/>
    <col min="4864" max="4864" width="23.28515625" style="91" customWidth="1"/>
    <col min="4865" max="5117" width="11.42578125" style="91"/>
    <col min="5118" max="5118" width="50.5703125" style="91" customWidth="1"/>
    <col min="5119" max="5119" width="21.28515625" style="91" customWidth="1"/>
    <col min="5120" max="5120" width="23.28515625" style="91" customWidth="1"/>
    <col min="5121" max="5373" width="11.42578125" style="91"/>
    <col min="5374" max="5374" width="50.5703125" style="91" customWidth="1"/>
    <col min="5375" max="5375" width="21.28515625" style="91" customWidth="1"/>
    <col min="5376" max="5376" width="23.28515625" style="91" customWidth="1"/>
    <col min="5377" max="5629" width="11.42578125" style="91"/>
    <col min="5630" max="5630" width="50.5703125" style="91" customWidth="1"/>
    <col min="5631" max="5631" width="21.28515625" style="91" customWidth="1"/>
    <col min="5632" max="5632" width="23.28515625" style="91" customWidth="1"/>
    <col min="5633" max="5885" width="11.42578125" style="91"/>
    <col min="5886" max="5886" width="50.5703125" style="91" customWidth="1"/>
    <col min="5887" max="5887" width="21.28515625" style="91" customWidth="1"/>
    <col min="5888" max="5888" width="23.28515625" style="91" customWidth="1"/>
    <col min="5889" max="6141" width="11.42578125" style="91"/>
    <col min="6142" max="6142" width="50.5703125" style="91" customWidth="1"/>
    <col min="6143" max="6143" width="21.28515625" style="91" customWidth="1"/>
    <col min="6144" max="6144" width="23.28515625" style="91" customWidth="1"/>
    <col min="6145" max="6397" width="11.42578125" style="91"/>
    <col min="6398" max="6398" width="50.5703125" style="91" customWidth="1"/>
    <col min="6399" max="6399" width="21.28515625" style="91" customWidth="1"/>
    <col min="6400" max="6400" width="23.28515625" style="91" customWidth="1"/>
    <col min="6401" max="6653" width="11.42578125" style="91"/>
    <col min="6654" max="6654" width="50.5703125" style="91" customWidth="1"/>
    <col min="6655" max="6655" width="21.28515625" style="91" customWidth="1"/>
    <col min="6656" max="6656" width="23.28515625" style="91" customWidth="1"/>
    <col min="6657" max="6909" width="11.42578125" style="91"/>
    <col min="6910" max="6910" width="50.5703125" style="91" customWidth="1"/>
    <col min="6911" max="6911" width="21.28515625" style="91" customWidth="1"/>
    <col min="6912" max="6912" width="23.28515625" style="91" customWidth="1"/>
    <col min="6913" max="7165" width="11.42578125" style="91"/>
    <col min="7166" max="7166" width="50.5703125" style="91" customWidth="1"/>
    <col min="7167" max="7167" width="21.28515625" style="91" customWidth="1"/>
    <col min="7168" max="7168" width="23.28515625" style="91" customWidth="1"/>
    <col min="7169" max="7421" width="11.42578125" style="91"/>
    <col min="7422" max="7422" width="50.5703125" style="91" customWidth="1"/>
    <col min="7423" max="7423" width="21.28515625" style="91" customWidth="1"/>
    <col min="7424" max="7424" width="23.28515625" style="91" customWidth="1"/>
    <col min="7425" max="7677" width="11.42578125" style="91"/>
    <col min="7678" max="7678" width="50.5703125" style="91" customWidth="1"/>
    <col min="7679" max="7679" width="21.28515625" style="91" customWidth="1"/>
    <col min="7680" max="7680" width="23.28515625" style="91" customWidth="1"/>
    <col min="7681" max="7933" width="11.42578125" style="91"/>
    <col min="7934" max="7934" width="50.5703125" style="91" customWidth="1"/>
    <col min="7935" max="7935" width="21.28515625" style="91" customWidth="1"/>
    <col min="7936" max="7936" width="23.28515625" style="91" customWidth="1"/>
    <col min="7937" max="8189" width="11.42578125" style="91"/>
    <col min="8190" max="8190" width="50.5703125" style="91" customWidth="1"/>
    <col min="8191" max="8191" width="21.28515625" style="91" customWidth="1"/>
    <col min="8192" max="8192" width="23.28515625" style="91" customWidth="1"/>
    <col min="8193" max="8445" width="11.42578125" style="91"/>
    <col min="8446" max="8446" width="50.5703125" style="91" customWidth="1"/>
    <col min="8447" max="8447" width="21.28515625" style="91" customWidth="1"/>
    <col min="8448" max="8448" width="23.28515625" style="91" customWidth="1"/>
    <col min="8449" max="8701" width="11.42578125" style="91"/>
    <col min="8702" max="8702" width="50.5703125" style="91" customWidth="1"/>
    <col min="8703" max="8703" width="21.28515625" style="91" customWidth="1"/>
    <col min="8704" max="8704" width="23.28515625" style="91" customWidth="1"/>
    <col min="8705" max="8957" width="11.42578125" style="91"/>
    <col min="8958" max="8958" width="50.5703125" style="91" customWidth="1"/>
    <col min="8959" max="8959" width="21.28515625" style="91" customWidth="1"/>
    <col min="8960" max="8960" width="23.28515625" style="91" customWidth="1"/>
    <col min="8961" max="9213" width="11.42578125" style="91"/>
    <col min="9214" max="9214" width="50.5703125" style="91" customWidth="1"/>
    <col min="9215" max="9215" width="21.28515625" style="91" customWidth="1"/>
    <col min="9216" max="9216" width="23.28515625" style="91" customWidth="1"/>
    <col min="9217" max="9469" width="11.42578125" style="91"/>
    <col min="9470" max="9470" width="50.5703125" style="91" customWidth="1"/>
    <col min="9471" max="9471" width="21.28515625" style="91" customWidth="1"/>
    <col min="9472" max="9472" width="23.28515625" style="91" customWidth="1"/>
    <col min="9473" max="9725" width="11.42578125" style="91"/>
    <col min="9726" max="9726" width="50.5703125" style="91" customWidth="1"/>
    <col min="9727" max="9727" width="21.28515625" style="91" customWidth="1"/>
    <col min="9728" max="9728" width="23.28515625" style="91" customWidth="1"/>
    <col min="9729" max="9981" width="11.42578125" style="91"/>
    <col min="9982" max="9982" width="50.5703125" style="91" customWidth="1"/>
    <col min="9983" max="9983" width="21.28515625" style="91" customWidth="1"/>
    <col min="9984" max="9984" width="23.28515625" style="91" customWidth="1"/>
    <col min="9985" max="10237" width="11.42578125" style="91"/>
    <col min="10238" max="10238" width="50.5703125" style="91" customWidth="1"/>
    <col min="10239" max="10239" width="21.28515625" style="91" customWidth="1"/>
    <col min="10240" max="10240" width="23.28515625" style="91" customWidth="1"/>
    <col min="10241" max="10493" width="11.42578125" style="91"/>
    <col min="10494" max="10494" width="50.5703125" style="91" customWidth="1"/>
    <col min="10495" max="10495" width="21.28515625" style="91" customWidth="1"/>
    <col min="10496" max="10496" width="23.28515625" style="91" customWidth="1"/>
    <col min="10497" max="10749" width="11.42578125" style="91"/>
    <col min="10750" max="10750" width="50.5703125" style="91" customWidth="1"/>
    <col min="10751" max="10751" width="21.28515625" style="91" customWidth="1"/>
    <col min="10752" max="10752" width="23.28515625" style="91" customWidth="1"/>
    <col min="10753" max="11005" width="11.42578125" style="91"/>
    <col min="11006" max="11006" width="50.5703125" style="91" customWidth="1"/>
    <col min="11007" max="11007" width="21.28515625" style="91" customWidth="1"/>
    <col min="11008" max="11008" width="23.28515625" style="91" customWidth="1"/>
    <col min="11009" max="11261" width="11.42578125" style="91"/>
    <col min="11262" max="11262" width="50.5703125" style="91" customWidth="1"/>
    <col min="11263" max="11263" width="21.28515625" style="91" customWidth="1"/>
    <col min="11264" max="11264" width="23.28515625" style="91" customWidth="1"/>
    <col min="11265" max="11517" width="11.42578125" style="91"/>
    <col min="11518" max="11518" width="50.5703125" style="91" customWidth="1"/>
    <col min="11519" max="11519" width="21.28515625" style="91" customWidth="1"/>
    <col min="11520" max="11520" width="23.28515625" style="91" customWidth="1"/>
    <col min="11521" max="11773" width="11.42578125" style="91"/>
    <col min="11774" max="11774" width="50.5703125" style="91" customWidth="1"/>
    <col min="11775" max="11775" width="21.28515625" style="91" customWidth="1"/>
    <col min="11776" max="11776" width="23.28515625" style="91" customWidth="1"/>
    <col min="11777" max="12029" width="11.42578125" style="91"/>
    <col min="12030" max="12030" width="50.5703125" style="91" customWidth="1"/>
    <col min="12031" max="12031" width="21.28515625" style="91" customWidth="1"/>
    <col min="12032" max="12032" width="23.28515625" style="91" customWidth="1"/>
    <col min="12033" max="12285" width="11.42578125" style="91"/>
    <col min="12286" max="12286" width="50.5703125" style="91" customWidth="1"/>
    <col min="12287" max="12287" width="21.28515625" style="91" customWidth="1"/>
    <col min="12288" max="12288" width="23.28515625" style="91" customWidth="1"/>
    <col min="12289" max="12541" width="11.42578125" style="91"/>
    <col min="12542" max="12542" width="50.5703125" style="91" customWidth="1"/>
    <col min="12543" max="12543" width="21.28515625" style="91" customWidth="1"/>
    <col min="12544" max="12544" width="23.28515625" style="91" customWidth="1"/>
    <col min="12545" max="12797" width="11.42578125" style="91"/>
    <col min="12798" max="12798" width="50.5703125" style="91" customWidth="1"/>
    <col min="12799" max="12799" width="21.28515625" style="91" customWidth="1"/>
    <col min="12800" max="12800" width="23.28515625" style="91" customWidth="1"/>
    <col min="12801" max="13053" width="11.42578125" style="91"/>
    <col min="13054" max="13054" width="50.5703125" style="91" customWidth="1"/>
    <col min="13055" max="13055" width="21.28515625" style="91" customWidth="1"/>
    <col min="13056" max="13056" width="23.28515625" style="91" customWidth="1"/>
    <col min="13057" max="13309" width="11.42578125" style="91"/>
    <col min="13310" max="13310" width="50.5703125" style="91" customWidth="1"/>
    <col min="13311" max="13311" width="21.28515625" style="91" customWidth="1"/>
    <col min="13312" max="13312" width="23.28515625" style="91" customWidth="1"/>
    <col min="13313" max="13565" width="11.42578125" style="91"/>
    <col min="13566" max="13566" width="50.5703125" style="91" customWidth="1"/>
    <col min="13567" max="13567" width="21.28515625" style="91" customWidth="1"/>
    <col min="13568" max="13568" width="23.28515625" style="91" customWidth="1"/>
    <col min="13569" max="13821" width="11.42578125" style="91"/>
    <col min="13822" max="13822" width="50.5703125" style="91" customWidth="1"/>
    <col min="13823" max="13823" width="21.28515625" style="91" customWidth="1"/>
    <col min="13824" max="13824" width="23.28515625" style="91" customWidth="1"/>
    <col min="13825" max="14077" width="11.42578125" style="91"/>
    <col min="14078" max="14078" width="50.5703125" style="91" customWidth="1"/>
    <col min="14079" max="14079" width="21.28515625" style="91" customWidth="1"/>
    <col min="14080" max="14080" width="23.28515625" style="91" customWidth="1"/>
    <col min="14081" max="14333" width="11.42578125" style="91"/>
    <col min="14334" max="14334" width="50.5703125" style="91" customWidth="1"/>
    <col min="14335" max="14335" width="21.28515625" style="91" customWidth="1"/>
    <col min="14336" max="14336" width="23.28515625" style="91" customWidth="1"/>
    <col min="14337" max="14589" width="11.42578125" style="91"/>
    <col min="14590" max="14590" width="50.5703125" style="91" customWidth="1"/>
    <col min="14591" max="14591" width="21.28515625" style="91" customWidth="1"/>
    <col min="14592" max="14592" width="23.28515625" style="91" customWidth="1"/>
    <col min="14593" max="14845" width="11.42578125" style="91"/>
    <col min="14846" max="14846" width="50.5703125" style="91" customWidth="1"/>
    <col min="14847" max="14847" width="21.28515625" style="91" customWidth="1"/>
    <col min="14848" max="14848" width="23.28515625" style="91" customWidth="1"/>
    <col min="14849" max="15101" width="11.42578125" style="91"/>
    <col min="15102" max="15102" width="50.5703125" style="91" customWidth="1"/>
    <col min="15103" max="15103" width="21.28515625" style="91" customWidth="1"/>
    <col min="15104" max="15104" width="23.28515625" style="91" customWidth="1"/>
    <col min="15105" max="15357" width="11.42578125" style="91"/>
    <col min="15358" max="15358" width="50.5703125" style="91" customWidth="1"/>
    <col min="15359" max="15359" width="21.28515625" style="91" customWidth="1"/>
    <col min="15360" max="15360" width="23.28515625" style="91" customWidth="1"/>
    <col min="15361" max="15613" width="11.42578125" style="91"/>
    <col min="15614" max="15614" width="50.5703125" style="91" customWidth="1"/>
    <col min="15615" max="15615" width="21.28515625" style="91" customWidth="1"/>
    <col min="15616" max="15616" width="23.28515625" style="91" customWidth="1"/>
    <col min="15617" max="15869" width="11.42578125" style="91"/>
    <col min="15870" max="15870" width="50.5703125" style="91" customWidth="1"/>
    <col min="15871" max="15871" width="21.28515625" style="91" customWidth="1"/>
    <col min="15872" max="15872" width="23.28515625" style="91" customWidth="1"/>
    <col min="15873" max="16125" width="11.42578125" style="91"/>
    <col min="16126" max="16126" width="50.5703125" style="91" customWidth="1"/>
    <col min="16127" max="16127" width="21.28515625" style="91" customWidth="1"/>
    <col min="16128" max="16128" width="23.28515625" style="91" customWidth="1"/>
    <col min="16129" max="16384" width="11.42578125" style="91"/>
  </cols>
  <sheetData>
    <row r="2" spans="1:6" x14ac:dyDescent="0.25">
      <c r="A2" s="89"/>
      <c r="B2" s="90"/>
      <c r="C2" s="268"/>
      <c r="D2" s="90"/>
      <c r="E2" s="268"/>
      <c r="F2" s="90"/>
    </row>
    <row r="3" spans="1:6" s="93" customFormat="1" ht="12.75" customHeight="1" x14ac:dyDescent="0.25">
      <c r="A3" s="92"/>
      <c r="B3" s="432" t="s">
        <v>72</v>
      </c>
      <c r="C3" s="432"/>
      <c r="D3" s="432"/>
      <c r="E3" s="432"/>
      <c r="F3" s="432"/>
    </row>
    <row r="4" spans="1:6" s="93" customFormat="1" x14ac:dyDescent="0.25">
      <c r="A4" s="92"/>
      <c r="B4" s="432" t="s">
        <v>114</v>
      </c>
      <c r="C4" s="432"/>
      <c r="D4" s="432"/>
      <c r="E4" s="432"/>
      <c r="F4" s="432"/>
    </row>
    <row r="5" spans="1:6" s="93" customFormat="1" ht="14.25" x14ac:dyDescent="0.25">
      <c r="A5" s="92"/>
      <c r="B5" s="433" t="s">
        <v>69</v>
      </c>
      <c r="C5" s="433"/>
      <c r="D5" s="433"/>
      <c r="E5" s="433"/>
      <c r="F5" s="433"/>
    </row>
    <row r="6" spans="1:6" ht="13.5" thickBot="1" x14ac:dyDescent="0.3">
      <c r="A6" s="89"/>
      <c r="B6" s="218"/>
      <c r="C6" s="267"/>
      <c r="E6" s="267"/>
    </row>
    <row r="7" spans="1:6" s="89" customFormat="1" ht="28.5" customHeight="1" thickBot="1" x14ac:dyDescent="0.3">
      <c r="B7" s="434" t="s">
        <v>61</v>
      </c>
      <c r="C7" s="436" t="s">
        <v>37</v>
      </c>
      <c r="D7" s="437"/>
      <c r="E7" s="436" t="s">
        <v>45</v>
      </c>
      <c r="F7" s="437"/>
    </row>
    <row r="8" spans="1:6" s="89" customFormat="1" ht="29.25" customHeight="1" x14ac:dyDescent="0.25">
      <c r="B8" s="435"/>
      <c r="C8" s="266" t="s">
        <v>148</v>
      </c>
      <c r="D8" s="212" t="s">
        <v>19</v>
      </c>
      <c r="E8" s="266" t="s">
        <v>148</v>
      </c>
      <c r="F8" s="212" t="s">
        <v>19</v>
      </c>
    </row>
    <row r="9" spans="1:6" ht="45.75" customHeight="1" x14ac:dyDescent="0.25">
      <c r="B9" s="256" t="s">
        <v>20</v>
      </c>
      <c r="C9" s="265">
        <v>98802906</v>
      </c>
      <c r="D9" s="291">
        <f>E9/C9*F9</f>
        <v>263.4332253344856</v>
      </c>
      <c r="E9" s="265">
        <v>86759894</v>
      </c>
      <c r="F9" s="291">
        <v>300</v>
      </c>
    </row>
    <row r="10" spans="1:6" s="89" customFormat="1" ht="33.75" customHeight="1" x14ac:dyDescent="0.25">
      <c r="B10" s="255" t="s">
        <v>43</v>
      </c>
      <c r="C10" s="265">
        <v>5006925</v>
      </c>
      <c r="D10" s="291">
        <v>300</v>
      </c>
      <c r="E10" s="265">
        <v>12909408</v>
      </c>
      <c r="F10" s="291">
        <f>C10/E10*D10</f>
        <v>116.35525811873015</v>
      </c>
    </row>
    <row r="11" spans="1:6" s="89" customFormat="1" ht="36" customHeight="1" x14ac:dyDescent="0.25">
      <c r="B11" s="255" t="s">
        <v>62</v>
      </c>
      <c r="C11" s="265">
        <v>24865050</v>
      </c>
      <c r="D11" s="291">
        <f>E11/C11*F11</f>
        <v>226.13065326633168</v>
      </c>
      <c r="E11" s="265">
        <v>18742500</v>
      </c>
      <c r="F11" s="291">
        <v>300</v>
      </c>
    </row>
    <row r="12" spans="1:6" s="89" customFormat="1" ht="51" customHeight="1" x14ac:dyDescent="0.25">
      <c r="B12" s="255" t="s">
        <v>27</v>
      </c>
      <c r="C12" s="265">
        <v>10710000</v>
      </c>
      <c r="D12" s="291">
        <v>300</v>
      </c>
      <c r="E12" s="265">
        <v>14280000</v>
      </c>
      <c r="F12" s="291">
        <f>C12/E12*D12</f>
        <v>225</v>
      </c>
    </row>
    <row r="13" spans="1:6" s="89" customFormat="1" ht="51" customHeight="1" x14ac:dyDescent="0.25">
      <c r="B13" s="255" t="s">
        <v>65</v>
      </c>
      <c r="C13" s="265">
        <v>39698400</v>
      </c>
      <c r="D13" s="291">
        <v>300</v>
      </c>
      <c r="E13" s="265">
        <v>57120000</v>
      </c>
      <c r="F13" s="291">
        <f t="shared" ref="F13" si="0">C13/E13*D13</f>
        <v>208.49999999999997</v>
      </c>
    </row>
    <row r="14" spans="1:6" ht="48.75" customHeight="1" x14ac:dyDescent="0.25">
      <c r="B14" s="255" t="s">
        <v>115</v>
      </c>
      <c r="C14" s="265">
        <v>2000000</v>
      </c>
      <c r="D14" s="291">
        <f>E14/C14*F14</f>
        <v>388.62299999999999</v>
      </c>
      <c r="E14" s="265">
        <v>1295410</v>
      </c>
      <c r="F14" s="291">
        <v>600</v>
      </c>
    </row>
    <row r="16" spans="1:6" x14ac:dyDescent="0.25">
      <c r="B16" s="235" t="s">
        <v>165</v>
      </c>
    </row>
    <row r="18" spans="2:18" s="20" customFormat="1" ht="21.95" customHeight="1" x14ac:dyDescent="0.25">
      <c r="B18" s="54" t="s">
        <v>34</v>
      </c>
      <c r="C18" s="260"/>
      <c r="D18" s="72"/>
      <c r="E18" s="263"/>
      <c r="F18" s="72"/>
      <c r="G18" s="9"/>
      <c r="H18" s="16" t="s">
        <v>39</v>
      </c>
      <c r="I18" s="72"/>
      <c r="J18" s="72"/>
      <c r="K18" s="72"/>
      <c r="L18" s="9"/>
      <c r="M18" s="16" t="s">
        <v>39</v>
      </c>
      <c r="N18" s="72"/>
      <c r="O18" s="72"/>
      <c r="P18" s="72"/>
      <c r="Q18" s="9"/>
      <c r="R18" s="16" t="s">
        <v>39</v>
      </c>
    </row>
    <row r="19" spans="2:18" s="20" customFormat="1" ht="51" customHeight="1" x14ac:dyDescent="0.25">
      <c r="B19" s="26"/>
      <c r="C19" s="259"/>
      <c r="D19" s="30"/>
      <c r="E19" s="262"/>
      <c r="F19" s="31"/>
      <c r="G19" s="9"/>
      <c r="H19" s="16"/>
      <c r="I19" s="31"/>
      <c r="J19" s="73"/>
      <c r="K19" s="72"/>
      <c r="L19" s="9"/>
      <c r="M19" s="104"/>
      <c r="N19" s="31"/>
      <c r="O19" s="73"/>
      <c r="P19" s="73"/>
      <c r="Q19" s="9"/>
      <c r="R19" s="16"/>
    </row>
    <row r="20" spans="2:18" s="20" customFormat="1" ht="15" x14ac:dyDescent="0.25">
      <c r="B20" s="28"/>
      <c r="C20" s="258"/>
      <c r="D20" s="80"/>
      <c r="E20" s="262"/>
      <c r="F20" s="31"/>
      <c r="G20" s="9"/>
      <c r="H20" s="16"/>
      <c r="I20" s="31"/>
      <c r="J20" s="73"/>
      <c r="K20" s="72"/>
      <c r="L20" s="9"/>
      <c r="M20" s="104"/>
      <c r="N20" s="31"/>
      <c r="O20" s="73"/>
      <c r="P20" s="73"/>
      <c r="Q20" s="9"/>
      <c r="R20" s="16"/>
    </row>
    <row r="21" spans="2:18" s="20" customFormat="1" ht="15" x14ac:dyDescent="0.25">
      <c r="B21" s="29" t="s">
        <v>71</v>
      </c>
      <c r="C21" s="257"/>
      <c r="D21" s="81"/>
      <c r="E21" s="262"/>
      <c r="F21" s="31"/>
      <c r="G21" s="9"/>
      <c r="H21" s="16"/>
      <c r="I21" s="27"/>
      <c r="J21" s="72"/>
      <c r="K21" s="72"/>
      <c r="L21" s="9"/>
      <c r="M21" s="16"/>
      <c r="N21" s="27"/>
      <c r="O21" s="72"/>
      <c r="P21" s="72"/>
      <c r="Q21" s="9"/>
      <c r="R21" s="16"/>
    </row>
    <row r="22" spans="2:18" x14ac:dyDescent="0.25">
      <c r="C22" s="261"/>
      <c r="D22" s="89"/>
      <c r="E22" s="261"/>
      <c r="F22" s="89"/>
    </row>
    <row r="23" spans="2:18" x14ac:dyDescent="0.25">
      <c r="C23" s="261"/>
      <c r="D23" s="89"/>
      <c r="E23" s="261"/>
      <c r="F23" s="89"/>
    </row>
    <row r="24" spans="2:18" x14ac:dyDescent="0.25">
      <c r="C24" s="261"/>
      <c r="D24" s="89"/>
      <c r="E24" s="261"/>
      <c r="F24" s="89"/>
    </row>
  </sheetData>
  <mergeCells count="6">
    <mergeCell ref="E7:F7"/>
    <mergeCell ref="C7:D7"/>
    <mergeCell ref="B3:F3"/>
    <mergeCell ref="B4:F4"/>
    <mergeCell ref="B5:F5"/>
    <mergeCell ref="B7:B8"/>
  </mergeCells>
  <printOptions horizontalCentered="1" verticalCentered="1"/>
  <pageMargins left="1.2598425196850394" right="0.70866141732283472" top="0.74803149606299213" bottom="0.74803149606299213" header="0.31496062992125984" footer="0.31496062992125984"/>
  <pageSetup paperSize="9" scale="57" orientation="landscape" r:id="rId1"/>
  <headerFooter>
    <oddFooter>&amp;LElaboró: Innovadora de Seguros S.A.&amp;RPágina &amp;P de &amp;N
23/10/2018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E20"/>
  <sheetViews>
    <sheetView view="pageBreakPreview" zoomScale="60" zoomScaleNormal="100" workbookViewId="0">
      <selection activeCell="D17" sqref="D17"/>
    </sheetView>
  </sheetViews>
  <sheetFormatPr baseColWidth="10" defaultRowHeight="15" x14ac:dyDescent="0.25"/>
  <cols>
    <col min="1" max="1" width="11.42578125" style="9"/>
    <col min="2" max="2" width="15.42578125" style="9" customWidth="1"/>
    <col min="3" max="3" width="35.7109375" style="9" customWidth="1"/>
    <col min="4" max="5" width="28.5703125" style="9" customWidth="1"/>
    <col min="6" max="16384" width="11.42578125" style="9"/>
  </cols>
  <sheetData>
    <row r="2" spans="1:5" ht="15.75" x14ac:dyDescent="0.25">
      <c r="B2" s="3" t="s">
        <v>72</v>
      </c>
      <c r="C2" s="13"/>
      <c r="D2" s="13"/>
      <c r="E2" s="13"/>
    </row>
    <row r="3" spans="1:5" ht="15.75" x14ac:dyDescent="0.25">
      <c r="B3" s="3" t="s">
        <v>116</v>
      </c>
      <c r="C3" s="13"/>
      <c r="D3" s="13"/>
      <c r="E3" s="13"/>
    </row>
    <row r="4" spans="1:5" ht="15.75" x14ac:dyDescent="0.25">
      <c r="B4" s="14" t="s">
        <v>161</v>
      </c>
      <c r="C4" s="13"/>
      <c r="D4" s="13"/>
      <c r="E4" s="13"/>
    </row>
    <row r="5" spans="1:5" ht="15.75" thickBot="1" x14ac:dyDescent="0.3"/>
    <row r="6" spans="1:5" ht="90.75" customHeight="1" thickBot="1" x14ac:dyDescent="0.3">
      <c r="B6" s="215" t="s">
        <v>46</v>
      </c>
      <c r="C6" s="216" t="s">
        <v>7</v>
      </c>
      <c r="D6" s="217" t="s">
        <v>37</v>
      </c>
      <c r="E6" s="189" t="s">
        <v>41</v>
      </c>
    </row>
    <row r="7" spans="1:5" ht="30" customHeight="1" x14ac:dyDescent="0.25">
      <c r="B7" s="439" t="s">
        <v>46</v>
      </c>
      <c r="C7" s="100" t="s">
        <v>8</v>
      </c>
      <c r="D7" s="101">
        <v>98802906</v>
      </c>
      <c r="E7" s="213">
        <v>86759894</v>
      </c>
    </row>
    <row r="8" spans="1:5" ht="30" customHeight="1" x14ac:dyDescent="0.25">
      <c r="B8" s="377"/>
      <c r="C8" s="82" t="s">
        <v>35</v>
      </c>
      <c r="D8" s="78">
        <v>24865050</v>
      </c>
      <c r="E8" s="187">
        <v>18742500</v>
      </c>
    </row>
    <row r="9" spans="1:5" ht="30" customHeight="1" x14ac:dyDescent="0.25">
      <c r="B9" s="377"/>
      <c r="C9" s="82" t="s">
        <v>9</v>
      </c>
      <c r="D9" s="78">
        <v>10710000</v>
      </c>
      <c r="E9" s="187">
        <v>14280000</v>
      </c>
    </row>
    <row r="10" spans="1:5" ht="30" customHeight="1" x14ac:dyDescent="0.25">
      <c r="B10" s="377"/>
      <c r="C10" s="82" t="s">
        <v>47</v>
      </c>
      <c r="D10" s="78">
        <v>5006925</v>
      </c>
      <c r="E10" s="187">
        <v>12909408</v>
      </c>
    </row>
    <row r="11" spans="1:5" ht="30" customHeight="1" x14ac:dyDescent="0.25">
      <c r="B11" s="377"/>
      <c r="C11" s="82" t="s">
        <v>36</v>
      </c>
      <c r="D11" s="78">
        <v>39698400</v>
      </c>
      <c r="E11" s="187">
        <v>57120000</v>
      </c>
    </row>
    <row r="12" spans="1:5" ht="30" customHeight="1" x14ac:dyDescent="0.25">
      <c r="B12" s="377"/>
      <c r="C12" s="82" t="s">
        <v>48</v>
      </c>
      <c r="D12" s="78">
        <v>2000000</v>
      </c>
      <c r="E12" s="187">
        <v>1295410</v>
      </c>
    </row>
    <row r="13" spans="1:5" ht="32.25" customHeight="1" thickBot="1" x14ac:dyDescent="0.3">
      <c r="B13" s="378"/>
      <c r="C13" s="214" t="s">
        <v>60</v>
      </c>
      <c r="D13" s="230">
        <f>SUM(D7:D12)</f>
        <v>181083281</v>
      </c>
      <c r="E13" s="231">
        <f>SUM(E7:E12)</f>
        <v>191107212</v>
      </c>
    </row>
    <row r="14" spans="1:5" ht="32.25" customHeight="1" x14ac:dyDescent="0.25">
      <c r="A14" s="102"/>
      <c r="B14" s="102" t="s">
        <v>160</v>
      </c>
      <c r="C14" s="102"/>
      <c r="D14" s="102"/>
      <c r="E14" s="103"/>
    </row>
    <row r="15" spans="1:5" x14ac:dyDescent="0.25">
      <c r="A15" s="95"/>
      <c r="B15" s="438" t="s">
        <v>70</v>
      </c>
      <c r="C15" s="438"/>
      <c r="D15" s="438"/>
      <c r="E15" s="438"/>
    </row>
    <row r="16" spans="1:5" ht="39" customHeight="1" x14ac:dyDescent="0.25">
      <c r="B16" s="376" t="s">
        <v>34</v>
      </c>
      <c r="C16" s="376"/>
      <c r="D16" s="34"/>
      <c r="E16" s="34"/>
    </row>
    <row r="17" spans="2:5" x14ac:dyDescent="0.25">
      <c r="B17" s="40"/>
      <c r="C17" s="39"/>
      <c r="D17" s="98"/>
      <c r="E17" s="98"/>
    </row>
    <row r="18" spans="2:5" x14ac:dyDescent="0.25">
      <c r="B18" s="42" t="s">
        <v>71</v>
      </c>
      <c r="C18" s="39"/>
      <c r="D18" s="99"/>
      <c r="E18" s="99"/>
    </row>
    <row r="19" spans="2:5" x14ac:dyDescent="0.25">
      <c r="B19" s="43"/>
      <c r="C19" s="39"/>
      <c r="D19" s="36"/>
      <c r="E19" s="36"/>
    </row>
    <row r="20" spans="2:5" x14ac:dyDescent="0.25">
      <c r="B20" s="43"/>
      <c r="C20" s="39"/>
      <c r="D20" s="35"/>
      <c r="E20" s="35"/>
    </row>
  </sheetData>
  <mergeCells count="3">
    <mergeCell ref="B16:C16"/>
    <mergeCell ref="B15:E15"/>
    <mergeCell ref="B7:B13"/>
  </mergeCells>
  <printOptions horizontalCentered="1" verticalCentered="1"/>
  <pageMargins left="1.2598425196850394" right="0.70866141732283472" top="0.74803149606299213" bottom="0.74803149606299213" header="0.31496062992125984" footer="0.31496062992125984"/>
  <pageSetup paperSize="9" scale="61" orientation="landscape" r:id="rId1"/>
  <headerFooter>
    <oddFooter>&amp;LElaboró: Innovadora de Seguros S.A.&amp;RPágina &amp;P de &amp;N
23/10/2018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9"/>
  <sheetViews>
    <sheetView tabSelected="1" view="pageBreakPreview" zoomScale="60" zoomScaleNormal="80" workbookViewId="0">
      <selection activeCell="K31" sqref="K31"/>
    </sheetView>
  </sheetViews>
  <sheetFormatPr baseColWidth="10" defaultRowHeight="15" x14ac:dyDescent="0.25"/>
  <cols>
    <col min="1" max="1" width="3" style="9" customWidth="1"/>
    <col min="2" max="2" width="48.85546875" style="9" customWidth="1"/>
    <col min="3" max="3" width="23.85546875" style="9" customWidth="1"/>
    <col min="4" max="4" width="23.28515625" style="9" customWidth="1"/>
    <col min="5" max="5" width="24.28515625" style="9" customWidth="1"/>
    <col min="6" max="16384" width="11.42578125" style="9"/>
  </cols>
  <sheetData>
    <row r="1" spans="1:5" ht="15.75" x14ac:dyDescent="0.25">
      <c r="A1" s="48" t="s">
        <v>72</v>
      </c>
      <c r="B1" s="22"/>
      <c r="C1" s="23"/>
      <c r="D1" s="24"/>
      <c r="E1" s="24"/>
    </row>
    <row r="2" spans="1:5" ht="15.75" x14ac:dyDescent="0.25">
      <c r="A2" s="48" t="s">
        <v>114</v>
      </c>
      <c r="B2" s="22"/>
      <c r="C2" s="23"/>
      <c r="D2" s="24"/>
      <c r="E2" s="24"/>
    </row>
    <row r="3" spans="1:5" ht="15.75" x14ac:dyDescent="0.25">
      <c r="A3" s="6" t="s">
        <v>28</v>
      </c>
      <c r="B3" s="8"/>
      <c r="C3" s="7"/>
      <c r="D3" s="8"/>
      <c r="E3" s="8"/>
    </row>
    <row r="4" spans="1:5" ht="15.75" x14ac:dyDescent="0.25">
      <c r="A4" s="6" t="s">
        <v>104</v>
      </c>
      <c r="B4" s="8"/>
      <c r="C4" s="7"/>
      <c r="D4" s="8"/>
      <c r="E4" s="8"/>
    </row>
    <row r="5" spans="1:5" ht="15.75" x14ac:dyDescent="0.25">
      <c r="A5" s="10"/>
      <c r="B5" s="6"/>
      <c r="C5" s="7"/>
      <c r="D5" s="8"/>
      <c r="E5" s="8"/>
    </row>
    <row r="6" spans="1:5" ht="15.75" thickBot="1" x14ac:dyDescent="0.3">
      <c r="A6" s="10"/>
      <c r="B6" s="10"/>
      <c r="C6" s="10"/>
      <c r="D6" s="10"/>
      <c r="E6" s="10"/>
    </row>
    <row r="7" spans="1:5" ht="45" customHeight="1" x14ac:dyDescent="0.25">
      <c r="A7" s="358" t="s">
        <v>29</v>
      </c>
      <c r="B7" s="359"/>
      <c r="C7" s="362"/>
      <c r="D7" s="362"/>
      <c r="E7" s="363"/>
    </row>
    <row r="8" spans="1:5" ht="81.75" customHeight="1" x14ac:dyDescent="0.25">
      <c r="A8" s="360"/>
      <c r="B8" s="361"/>
      <c r="C8" s="146" t="s">
        <v>55</v>
      </c>
      <c r="D8" s="147" t="s">
        <v>30</v>
      </c>
      <c r="E8" s="148" t="s">
        <v>2</v>
      </c>
    </row>
    <row r="9" spans="1:5" ht="20.100000000000001" customHeight="1" x14ac:dyDescent="0.25">
      <c r="A9" s="137"/>
      <c r="B9" s="12"/>
      <c r="C9" s="130"/>
      <c r="D9" s="131"/>
      <c r="E9" s="138"/>
    </row>
    <row r="10" spans="1:5" ht="56.25" customHeight="1" x14ac:dyDescent="0.25">
      <c r="A10" s="139" t="s">
        <v>3</v>
      </c>
      <c r="B10" s="83" t="s">
        <v>41</v>
      </c>
      <c r="C10" s="237">
        <f>'APOYO INDUSTRIA '!F8</f>
        <v>100</v>
      </c>
      <c r="D10" s="236">
        <f>'CONSOLIDADO TECNICO'!I22</f>
        <v>755.26004547764626</v>
      </c>
      <c r="E10" s="140">
        <f>C10+D10</f>
        <v>855.26004547764626</v>
      </c>
    </row>
    <row r="11" spans="1:5" ht="6" customHeight="1" x14ac:dyDescent="0.25">
      <c r="A11" s="141"/>
      <c r="B11" s="47"/>
      <c r="C11" s="133"/>
      <c r="D11" s="134"/>
      <c r="E11" s="142"/>
    </row>
    <row r="12" spans="1:5" ht="20.100000000000001" customHeight="1" x14ac:dyDescent="0.25">
      <c r="A12" s="143"/>
      <c r="B12" s="46"/>
      <c r="C12" s="135"/>
      <c r="D12" s="131"/>
      <c r="E12" s="138"/>
    </row>
    <row r="13" spans="1:5" ht="60.75" customHeight="1" x14ac:dyDescent="0.25">
      <c r="A13" s="139" t="s">
        <v>42</v>
      </c>
      <c r="B13" s="83" t="s">
        <v>54</v>
      </c>
      <c r="C13" s="237">
        <f>'APOYO INDUSTRIA '!F9</f>
        <v>100</v>
      </c>
      <c r="D13" s="236">
        <f>'CONSOLIDADO TECNICO'!O22</f>
        <v>515.05579410883092</v>
      </c>
      <c r="E13" s="140">
        <f>C13+D13</f>
        <v>615.05579410883092</v>
      </c>
    </row>
    <row r="14" spans="1:5" ht="19.5" customHeight="1" x14ac:dyDescent="0.25">
      <c r="A14" s="141"/>
      <c r="B14" s="47"/>
      <c r="C14" s="133"/>
      <c r="D14" s="136"/>
      <c r="E14" s="144"/>
    </row>
    <row r="15" spans="1:5" x14ac:dyDescent="0.25">
      <c r="A15" s="11"/>
      <c r="B15" s="11"/>
      <c r="C15" s="11"/>
      <c r="D15" s="11"/>
      <c r="E15" s="11"/>
    </row>
    <row r="16" spans="1:5" ht="39.75" customHeight="1" x14ac:dyDescent="0.25">
      <c r="B16" s="49"/>
      <c r="C16" s="105"/>
      <c r="D16" s="34"/>
    </row>
    <row r="17" spans="2:4" x14ac:dyDescent="0.25">
      <c r="B17" s="40"/>
      <c r="C17" s="123"/>
      <c r="D17" s="41"/>
    </row>
    <row r="18" spans="2:4" x14ac:dyDescent="0.25">
      <c r="B18" s="42" t="s">
        <v>71</v>
      </c>
      <c r="C18" s="123"/>
      <c r="D18" s="36"/>
    </row>
    <row r="19" spans="2:4" x14ac:dyDescent="0.25">
      <c r="B19" s="43"/>
      <c r="C19" s="39"/>
      <c r="D19" s="36"/>
    </row>
  </sheetData>
  <mergeCells count="2">
    <mergeCell ref="A7:B8"/>
    <mergeCell ref="C7:E7"/>
  </mergeCells>
  <printOptions horizontalCentered="1"/>
  <pageMargins left="1.2598425196850394" right="0.70866141732283472" top="0.78740157480314965" bottom="0.78740157480314965" header="0.31496062992125984" footer="0.31496062992125984"/>
  <pageSetup paperSize="9" scale="47" orientation="landscape" r:id="rId1"/>
  <headerFooter>
    <oddFooter>&amp;L&amp;10Elaboró: Innovadora de Seguros S.A.&amp;R&amp;10Página &amp;P de &amp;N
23/10/2018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W346"/>
  <sheetViews>
    <sheetView showGridLines="0" view="pageBreakPreview" zoomScale="60" zoomScaleNormal="80" workbookViewId="0">
      <selection activeCell="E12" sqref="E12"/>
    </sheetView>
  </sheetViews>
  <sheetFormatPr baseColWidth="10" defaultColWidth="11.42578125" defaultRowHeight="12.75" zeroHeight="1" x14ac:dyDescent="0.2"/>
  <cols>
    <col min="1" max="2" width="11.42578125" style="45"/>
    <col min="3" max="3" width="53.5703125" style="45" customWidth="1"/>
    <col min="4" max="4" width="15.7109375" style="45" bestFit="1" customWidth="1"/>
    <col min="5" max="5" width="19" style="45" customWidth="1"/>
    <col min="6" max="6" width="20.140625" style="45" customWidth="1"/>
    <col min="7" max="16384" width="11.42578125" style="45"/>
  </cols>
  <sheetData>
    <row r="1" spans="3:23" x14ac:dyDescent="0.2"/>
    <row r="2" spans="3:23" ht="15.75" x14ac:dyDescent="0.25">
      <c r="C2" s="3" t="s">
        <v>72</v>
      </c>
      <c r="D2" s="74"/>
      <c r="E2" s="74"/>
      <c r="F2" s="74"/>
    </row>
    <row r="3" spans="3:23" ht="15.75" x14ac:dyDescent="0.25">
      <c r="C3" s="3" t="s">
        <v>114</v>
      </c>
      <c r="D3" s="74"/>
      <c r="E3" s="74"/>
      <c r="F3" s="74"/>
    </row>
    <row r="4" spans="3:23" ht="15.75" x14ac:dyDescent="0.25">
      <c r="C4" s="76" t="s">
        <v>55</v>
      </c>
      <c r="D4" s="74"/>
      <c r="E4" s="74"/>
      <c r="F4" s="74"/>
    </row>
    <row r="5" spans="3:23" ht="16.5" thickBot="1" x14ac:dyDescent="0.3">
      <c r="C5" s="77"/>
      <c r="D5" s="75"/>
      <c r="E5" s="75"/>
      <c r="F5" s="75"/>
    </row>
    <row r="6" spans="3:23" ht="38.25" customHeight="1" x14ac:dyDescent="0.2">
      <c r="C6" s="364" t="s">
        <v>29</v>
      </c>
      <c r="D6" s="368" t="s">
        <v>58</v>
      </c>
      <c r="E6" s="368" t="s">
        <v>56</v>
      </c>
      <c r="F6" s="366" t="s">
        <v>19</v>
      </c>
    </row>
    <row r="7" spans="3:23" ht="32.25" customHeight="1" thickBot="1" x14ac:dyDescent="0.25">
      <c r="C7" s="365"/>
      <c r="D7" s="369"/>
      <c r="E7" s="369"/>
      <c r="F7" s="367"/>
    </row>
    <row r="8" spans="3:23" ht="38.25" customHeight="1" x14ac:dyDescent="0.2">
      <c r="C8" s="151" t="s">
        <v>41</v>
      </c>
      <c r="D8" s="238">
        <v>302</v>
      </c>
      <c r="E8" s="152" t="s">
        <v>31</v>
      </c>
      <c r="F8" s="153">
        <v>100</v>
      </c>
    </row>
    <row r="9" spans="3:23" ht="19.5" customHeight="1" x14ac:dyDescent="0.2">
      <c r="C9" s="149" t="s">
        <v>37</v>
      </c>
      <c r="D9" s="247">
        <v>361</v>
      </c>
      <c r="E9" s="126" t="s">
        <v>31</v>
      </c>
      <c r="F9" s="150">
        <v>100</v>
      </c>
    </row>
    <row r="10" spans="3:23" ht="16.5" customHeight="1" x14ac:dyDescent="0.2">
      <c r="C10" s="127"/>
      <c r="D10" s="128"/>
      <c r="E10" s="129"/>
      <c r="F10" s="129"/>
    </row>
    <row r="11" spans="3:23" ht="20.25" customHeight="1" x14ac:dyDescent="0.2">
      <c r="C11" s="370"/>
      <c r="D11" s="370"/>
      <c r="E11" s="370"/>
      <c r="F11" s="370"/>
    </row>
    <row r="12" spans="3:23" s="20" customFormat="1" ht="21.95" customHeight="1" x14ac:dyDescent="0.25">
      <c r="C12" s="106" t="s">
        <v>34</v>
      </c>
      <c r="D12" s="107"/>
      <c r="E12" s="108"/>
      <c r="F12" s="108"/>
      <c r="G12" s="109"/>
      <c r="H12" s="109"/>
      <c r="I12" s="109"/>
      <c r="J12" s="72"/>
      <c r="K12" s="72"/>
      <c r="L12" s="9"/>
      <c r="M12" s="16" t="s">
        <v>39</v>
      </c>
      <c r="N12" s="72"/>
      <c r="O12" s="72"/>
      <c r="P12" s="72"/>
      <c r="Q12" s="9"/>
      <c r="R12" s="16" t="s">
        <v>39</v>
      </c>
      <c r="S12" s="72"/>
      <c r="T12" s="72"/>
      <c r="U12" s="72"/>
      <c r="V12" s="9"/>
      <c r="W12" s="16" t="s">
        <v>39</v>
      </c>
    </row>
    <row r="13" spans="3:23" s="20" customFormat="1" ht="51" customHeight="1" x14ac:dyDescent="0.25">
      <c r="C13" s="110"/>
      <c r="D13" s="111"/>
      <c r="E13" s="112"/>
      <c r="F13" s="112"/>
      <c r="G13" s="112"/>
      <c r="H13" s="111"/>
      <c r="I13" s="111"/>
      <c r="J13" s="73"/>
      <c r="K13" s="72"/>
      <c r="L13" s="9"/>
      <c r="M13" s="16"/>
      <c r="N13" s="31"/>
      <c r="O13" s="73"/>
      <c r="P13" s="72"/>
      <c r="Q13" s="9"/>
      <c r="R13" s="104"/>
      <c r="S13" s="31"/>
      <c r="T13" s="73"/>
      <c r="U13" s="73"/>
      <c r="V13" s="9"/>
      <c r="W13" s="16"/>
    </row>
    <row r="14" spans="3:23" s="20" customFormat="1" ht="15" x14ac:dyDescent="0.25">
      <c r="C14" s="113"/>
      <c r="D14" s="114"/>
      <c r="E14" s="116"/>
      <c r="F14" s="115"/>
      <c r="G14" s="116"/>
      <c r="H14" s="111"/>
      <c r="I14" s="111"/>
      <c r="J14" s="73"/>
      <c r="K14" s="72"/>
      <c r="L14" s="9"/>
      <c r="M14" s="16"/>
      <c r="N14" s="31"/>
      <c r="O14" s="73"/>
      <c r="P14" s="72"/>
      <c r="Q14" s="9"/>
      <c r="R14" s="104"/>
      <c r="S14" s="31"/>
      <c r="T14" s="73"/>
      <c r="U14" s="73"/>
      <c r="V14" s="9"/>
      <c r="W14" s="16"/>
    </row>
    <row r="15" spans="3:23" s="20" customFormat="1" ht="15" x14ac:dyDescent="0.25">
      <c r="C15" s="117" t="s">
        <v>71</v>
      </c>
      <c r="D15" s="114"/>
      <c r="E15" s="119"/>
      <c r="F15" s="118"/>
      <c r="G15" s="119"/>
      <c r="H15" s="111"/>
      <c r="I15" s="111"/>
      <c r="J15" s="73"/>
      <c r="K15" s="72"/>
      <c r="L15" s="9"/>
      <c r="M15" s="16"/>
      <c r="N15" s="27"/>
      <c r="O15" s="72"/>
      <c r="P15" s="72"/>
      <c r="Q15" s="9"/>
      <c r="R15" s="16"/>
      <c r="S15" s="27"/>
      <c r="T15" s="72"/>
      <c r="U15" s="72"/>
      <c r="V15" s="9"/>
      <c r="W15" s="16"/>
    </row>
    <row r="16" spans="3:23" x14ac:dyDescent="0.2">
      <c r="C16" s="120"/>
      <c r="D16" s="121"/>
      <c r="E16" s="121"/>
      <c r="F16" s="121"/>
      <c r="G16" s="120"/>
      <c r="H16" s="120"/>
      <c r="I16" s="120"/>
    </row>
    <row r="17" spans="4:4" x14ac:dyDescent="0.2">
      <c r="D17" s="96"/>
    </row>
    <row r="18" spans="4:4" x14ac:dyDescent="0.2"/>
    <row r="19" spans="4:4" x14ac:dyDescent="0.2"/>
    <row r="20" spans="4:4" x14ac:dyDescent="0.2"/>
    <row r="21" spans="4:4" x14ac:dyDescent="0.2"/>
    <row r="22" spans="4:4" x14ac:dyDescent="0.2"/>
    <row r="23" spans="4:4" x14ac:dyDescent="0.2"/>
    <row r="24" spans="4:4" x14ac:dyDescent="0.2"/>
    <row r="25" spans="4:4" x14ac:dyDescent="0.2"/>
    <row r="26" spans="4:4" x14ac:dyDescent="0.2"/>
    <row r="27" spans="4:4" x14ac:dyDescent="0.2"/>
    <row r="28" spans="4:4" x14ac:dyDescent="0.2"/>
    <row r="29" spans="4:4" x14ac:dyDescent="0.2"/>
    <row r="30" spans="4:4" x14ac:dyDescent="0.2"/>
    <row r="31" spans="4:4" x14ac:dyDescent="0.2"/>
    <row r="32" spans="4:4"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sheetData>
  <mergeCells count="5">
    <mergeCell ref="C6:C7"/>
    <mergeCell ref="F6:F7"/>
    <mergeCell ref="D6:D7"/>
    <mergeCell ref="E6:E7"/>
    <mergeCell ref="C11:F11"/>
  </mergeCells>
  <printOptions horizontalCentered="1" verticalCentered="1"/>
  <pageMargins left="1.2598425196850394" right="0.70866141732283472" top="0.74803149606299213" bottom="0.74803149606299213" header="0.31496062992125984" footer="0.31496062992125984"/>
  <pageSetup paperSize="9" scale="74" orientation="landscape" r:id="rId1"/>
  <headerFooter>
    <oddFooter>&amp;LElaboró: Innovadora de Seguros S.A.&amp;RPágina &amp;P de &amp;N
23/10/2018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O28"/>
  <sheetViews>
    <sheetView showGridLines="0" view="pageBreakPreview" topLeftCell="B1" zoomScale="60" zoomScaleNormal="80" workbookViewId="0">
      <selection activeCell="N26" sqref="N26"/>
    </sheetView>
  </sheetViews>
  <sheetFormatPr baseColWidth="10" defaultRowHeight="15" x14ac:dyDescent="0.25"/>
  <cols>
    <col min="1" max="1" width="11.42578125" style="9"/>
    <col min="2" max="2" width="6.140625" style="9" customWidth="1"/>
    <col min="3" max="3" width="59.5703125" style="9" customWidth="1"/>
    <col min="4" max="4" width="20.140625" style="9" customWidth="1"/>
    <col min="5" max="5" width="30.140625" style="9" customWidth="1"/>
    <col min="6" max="6" width="13.7109375" style="9" customWidth="1"/>
    <col min="7" max="7" width="16" style="9" customWidth="1"/>
    <col min="8" max="8" width="19" style="9" bestFit="1" customWidth="1"/>
    <col min="9" max="9" width="16" style="9" customWidth="1"/>
    <col min="10" max="10" width="19.85546875" style="9" customWidth="1"/>
    <col min="11" max="11" width="20.140625" style="9" customWidth="1"/>
    <col min="12" max="12" width="15.140625" style="9" customWidth="1"/>
    <col min="13" max="13" width="15.7109375" style="9" customWidth="1"/>
    <col min="14" max="14" width="19" style="9" bestFit="1" customWidth="1"/>
    <col min="15" max="15" width="20.7109375" style="9" customWidth="1"/>
    <col min="16" max="16384" width="11.42578125" style="9"/>
  </cols>
  <sheetData>
    <row r="2" spans="2:15" ht="15.75" x14ac:dyDescent="0.25">
      <c r="B2" s="374" t="s">
        <v>72</v>
      </c>
      <c r="C2" s="374"/>
      <c r="D2" s="374"/>
      <c r="E2" s="374"/>
      <c r="F2" s="374"/>
      <c r="G2" s="374"/>
      <c r="H2" s="374"/>
      <c r="I2" s="374"/>
      <c r="J2" s="374"/>
      <c r="K2" s="374"/>
      <c r="L2" s="374"/>
      <c r="M2" s="374"/>
      <c r="N2" s="374"/>
      <c r="O2" s="374"/>
    </row>
    <row r="3" spans="2:15" ht="15.75" x14ac:dyDescent="0.25">
      <c r="B3" s="374" t="s">
        <v>114</v>
      </c>
      <c r="C3" s="374"/>
      <c r="D3" s="374"/>
      <c r="E3" s="374"/>
      <c r="F3" s="374"/>
      <c r="G3" s="374"/>
      <c r="H3" s="374"/>
      <c r="I3" s="374"/>
      <c r="J3" s="374"/>
      <c r="K3" s="374"/>
      <c r="L3" s="374"/>
      <c r="M3" s="374"/>
      <c r="N3" s="374"/>
      <c r="O3" s="374"/>
    </row>
    <row r="4" spans="2:15" x14ac:dyDescent="0.25">
      <c r="B4" s="375" t="s">
        <v>0</v>
      </c>
      <c r="C4" s="375"/>
      <c r="D4" s="375"/>
      <c r="E4" s="375"/>
      <c r="F4" s="375"/>
      <c r="G4" s="375"/>
      <c r="H4" s="375"/>
      <c r="I4" s="375"/>
      <c r="J4" s="375"/>
      <c r="K4" s="375"/>
      <c r="L4" s="375"/>
      <c r="M4" s="375"/>
      <c r="N4" s="375"/>
      <c r="O4" s="375"/>
    </row>
    <row r="5" spans="2:15" x14ac:dyDescent="0.25">
      <c r="B5" s="375" t="s">
        <v>113</v>
      </c>
      <c r="C5" s="375"/>
      <c r="D5" s="375"/>
      <c r="E5" s="375"/>
      <c r="F5" s="375"/>
      <c r="G5" s="375"/>
      <c r="H5" s="375"/>
      <c r="I5" s="375"/>
      <c r="J5" s="375"/>
      <c r="K5" s="375"/>
      <c r="L5" s="375"/>
      <c r="M5" s="375"/>
      <c r="N5" s="375"/>
      <c r="O5" s="375"/>
    </row>
    <row r="6" spans="2:15" ht="15.75" thickBot="1" x14ac:dyDescent="0.3">
      <c r="B6" s="10"/>
      <c r="C6" s="10"/>
      <c r="D6" s="10"/>
      <c r="E6" s="10"/>
      <c r="F6" s="10"/>
      <c r="G6" s="10"/>
      <c r="H6" s="10"/>
      <c r="I6" s="10"/>
      <c r="J6" s="44"/>
      <c r="K6" s="44"/>
      <c r="L6" s="44"/>
      <c r="M6" s="44"/>
      <c r="N6" s="44"/>
      <c r="O6" s="44"/>
    </row>
    <row r="7" spans="2:15" ht="49.5" customHeight="1" x14ac:dyDescent="0.25">
      <c r="B7" s="156" t="s">
        <v>1</v>
      </c>
      <c r="C7" s="173"/>
      <c r="D7" s="371" t="s">
        <v>41</v>
      </c>
      <c r="E7" s="372"/>
      <c r="F7" s="372"/>
      <c r="G7" s="372"/>
      <c r="H7" s="372"/>
      <c r="I7" s="373"/>
      <c r="J7" s="185" t="s">
        <v>37</v>
      </c>
      <c r="K7" s="157"/>
      <c r="L7" s="157"/>
      <c r="M7" s="157"/>
      <c r="N7" s="157"/>
      <c r="O7" s="186"/>
    </row>
    <row r="8" spans="2:15" s="95" customFormat="1" ht="64.5" customHeight="1" x14ac:dyDescent="0.25">
      <c r="B8" s="158"/>
      <c r="C8" s="174"/>
      <c r="D8" s="180" t="s">
        <v>111</v>
      </c>
      <c r="E8" s="293" t="s">
        <v>164</v>
      </c>
      <c r="F8" s="159" t="s">
        <v>6</v>
      </c>
      <c r="G8" s="160" t="s">
        <v>66</v>
      </c>
      <c r="H8" s="160" t="s">
        <v>68</v>
      </c>
      <c r="I8" s="181" t="s">
        <v>67</v>
      </c>
      <c r="J8" s="180" t="s">
        <v>111</v>
      </c>
      <c r="K8" s="293" t="s">
        <v>164</v>
      </c>
      <c r="L8" s="159" t="s">
        <v>6</v>
      </c>
      <c r="M8" s="160" t="s">
        <v>66</v>
      </c>
      <c r="N8" s="160" t="s">
        <v>68</v>
      </c>
      <c r="O8" s="181" t="s">
        <v>67</v>
      </c>
    </row>
    <row r="9" spans="2:15" ht="20.100000000000001" customHeight="1" x14ac:dyDescent="0.25">
      <c r="B9" s="85"/>
      <c r="C9" s="175"/>
      <c r="D9" s="182"/>
      <c r="E9" s="131"/>
      <c r="F9" s="131"/>
      <c r="G9" s="131"/>
      <c r="H9" s="161"/>
      <c r="I9" s="138"/>
      <c r="J9" s="182"/>
      <c r="K9" s="131"/>
      <c r="L9" s="131"/>
      <c r="M9" s="131"/>
      <c r="N9" s="161"/>
      <c r="O9" s="138"/>
    </row>
    <row r="10" spans="2:15" ht="20.100000000000001" customHeight="1" x14ac:dyDescent="0.25">
      <c r="B10" s="154" t="s">
        <v>3</v>
      </c>
      <c r="C10" s="176" t="s">
        <v>4</v>
      </c>
      <c r="D10" s="182">
        <f>'COND.COMPL.TRDM'!M47</f>
        <v>210.29999999999998</v>
      </c>
      <c r="E10" s="132">
        <f>DEDUCIBLES!L15</f>
        <v>292.85714285714283</v>
      </c>
      <c r="F10" s="132">
        <f>'MENOR PRIMA'!F9</f>
        <v>300</v>
      </c>
      <c r="G10" s="132">
        <f>D10+E10+F10</f>
        <v>803.15714285714284</v>
      </c>
      <c r="H10" s="162">
        <f>'PONDERACION PRIMAS'!G7</f>
        <v>0.498569424770342</v>
      </c>
      <c r="I10" s="140">
        <f>G10*H10</f>
        <v>400.4295947144771</v>
      </c>
      <c r="J10" s="182">
        <f>'COND.COMPL.TRDM'!H47</f>
        <v>50</v>
      </c>
      <c r="K10" s="132">
        <f>DEDUCIBLES!G15</f>
        <v>0</v>
      </c>
      <c r="L10" s="132">
        <f>'MENOR PRIMA'!D9</f>
        <v>263.4332253344856</v>
      </c>
      <c r="M10" s="132">
        <f>J10+K10+L10</f>
        <v>313.4332253344856</v>
      </c>
      <c r="N10" s="162">
        <f>'PONDERACION PRIMAS'!G7</f>
        <v>0.498569424770342</v>
      </c>
      <c r="O10" s="140">
        <f>M10*N10</f>
        <v>156.26822285892746</v>
      </c>
    </row>
    <row r="11" spans="2:15" ht="20.100000000000001" customHeight="1" x14ac:dyDescent="0.25">
      <c r="B11" s="154"/>
      <c r="C11" s="176"/>
      <c r="D11" s="182"/>
      <c r="E11" s="132"/>
      <c r="F11" s="132"/>
      <c r="G11" s="132"/>
      <c r="H11" s="163"/>
      <c r="I11" s="140">
        <f t="shared" ref="I11:I20" si="0">G11*H11</f>
        <v>0</v>
      </c>
      <c r="J11" s="182"/>
      <c r="K11" s="132"/>
      <c r="L11" s="132"/>
      <c r="M11" s="132"/>
      <c r="N11" s="163"/>
      <c r="O11" s="140"/>
    </row>
    <row r="12" spans="2:15" ht="20.100000000000001" customHeight="1" x14ac:dyDescent="0.25">
      <c r="B12" s="154" t="s">
        <v>42</v>
      </c>
      <c r="C12" s="176" t="s">
        <v>32</v>
      </c>
      <c r="D12" s="182">
        <f>'COND.COMPL.MANEJO'!M38</f>
        <v>125</v>
      </c>
      <c r="E12" s="132">
        <f>DEDUCIBLES!L20</f>
        <v>300</v>
      </c>
      <c r="F12" s="132">
        <f>'MENOR PRIMA'!F11</f>
        <v>300</v>
      </c>
      <c r="G12" s="132">
        <f>D12+E12+F12</f>
        <v>725</v>
      </c>
      <c r="H12" s="162">
        <f>'PONDERACION PRIMAS'!G8</f>
        <v>0.11716459936551898</v>
      </c>
      <c r="I12" s="140">
        <f t="shared" si="0"/>
        <v>84.944334540001265</v>
      </c>
      <c r="J12" s="182">
        <f>'COND.COMPL.MANEJO'!H38</f>
        <v>166.25</v>
      </c>
      <c r="K12" s="132">
        <f>DEDUCIBLES!G20</f>
        <v>300</v>
      </c>
      <c r="L12" s="132">
        <f>'MENOR PRIMA'!D11</f>
        <v>226.13065326633168</v>
      </c>
      <c r="M12" s="132">
        <f>J12+K12+L12</f>
        <v>692.38065326633171</v>
      </c>
      <c r="N12" s="162">
        <f>'PONDERACION PRIMAS'!G8</f>
        <v>0.11716459936551898</v>
      </c>
      <c r="O12" s="140">
        <f>M12*N12</f>
        <v>81.122501848386065</v>
      </c>
    </row>
    <row r="13" spans="2:15" ht="20.100000000000001" customHeight="1" x14ac:dyDescent="0.25">
      <c r="B13" s="154"/>
      <c r="C13" s="176"/>
      <c r="D13" s="182"/>
      <c r="E13" s="132"/>
      <c r="F13" s="132"/>
      <c r="G13" s="132"/>
      <c r="H13" s="163"/>
      <c r="I13" s="140"/>
      <c r="J13" s="182"/>
      <c r="K13" s="132"/>
      <c r="L13" s="132"/>
      <c r="M13" s="132"/>
      <c r="N13" s="163"/>
      <c r="O13" s="140"/>
    </row>
    <row r="14" spans="2:15" ht="20.100000000000001" customHeight="1" x14ac:dyDescent="0.25">
      <c r="B14" s="154" t="s">
        <v>50</v>
      </c>
      <c r="C14" s="176" t="s">
        <v>27</v>
      </c>
      <c r="D14" s="182">
        <f>'COND.COMPL.RCE'!M41</f>
        <v>200</v>
      </c>
      <c r="E14" s="132">
        <f>DEDUCIBLES!L25</f>
        <v>300</v>
      </c>
      <c r="F14" s="132">
        <f>'MENOR PRIMA'!F12</f>
        <v>225</v>
      </c>
      <c r="G14" s="132">
        <f>D14+E14+F14</f>
        <v>725</v>
      </c>
      <c r="H14" s="162">
        <f>'PONDERACION PRIMAS'!G9</f>
        <v>6.7143036885684237E-2</v>
      </c>
      <c r="I14" s="140">
        <f t="shared" si="0"/>
        <v>48.678701742121071</v>
      </c>
      <c r="J14" s="182">
        <f>'COND.COMPL.RCE'!H41</f>
        <v>152.9</v>
      </c>
      <c r="K14" s="132">
        <f>DEDUCIBLES!G25</f>
        <v>300</v>
      </c>
      <c r="L14" s="132">
        <f>'MENOR PRIMA'!D12</f>
        <v>300</v>
      </c>
      <c r="M14" s="132">
        <f>J14+K14+L14</f>
        <v>752.9</v>
      </c>
      <c r="N14" s="162">
        <f>'PONDERACION PRIMAS'!G9</f>
        <v>6.7143036885684237E-2</v>
      </c>
      <c r="O14" s="140">
        <f>M14*N14</f>
        <v>50.551992471231664</v>
      </c>
    </row>
    <row r="15" spans="2:15" ht="20.100000000000001" customHeight="1" x14ac:dyDescent="0.25">
      <c r="B15" s="12"/>
      <c r="C15" s="176"/>
      <c r="D15" s="182"/>
      <c r="E15" s="164"/>
      <c r="F15" s="164"/>
      <c r="G15" s="132"/>
      <c r="H15" s="165"/>
      <c r="I15" s="140"/>
      <c r="J15" s="182"/>
      <c r="K15" s="164"/>
      <c r="L15" s="164"/>
      <c r="M15" s="132"/>
      <c r="N15" s="165"/>
      <c r="O15" s="140"/>
    </row>
    <row r="16" spans="2:15" ht="20.100000000000001" customHeight="1" x14ac:dyDescent="0.25">
      <c r="B16" s="154" t="s">
        <v>51</v>
      </c>
      <c r="C16" s="177" t="s">
        <v>43</v>
      </c>
      <c r="D16" s="182">
        <f>'COND.COMPL.AUTOMOVIL'!M40</f>
        <v>199.4</v>
      </c>
      <c r="E16" s="132">
        <f>'MAYOR VLOR ASEGURADO'!D9</f>
        <v>300</v>
      </c>
      <c r="F16" s="132">
        <f>'MENOR PRIMA'!F10</f>
        <v>116.35525811873015</v>
      </c>
      <c r="G16" s="166">
        <f>D16+E16+F16</f>
        <v>615.75525811873013</v>
      </c>
      <c r="H16" s="162">
        <f>'PONDERACION PRIMAS'!G10</f>
        <v>4.813753531313332E-2</v>
      </c>
      <c r="I16" s="140">
        <f t="shared" si="0"/>
        <v>29.640940481937893</v>
      </c>
      <c r="J16" s="182">
        <f>'COND.COMPL.AUTOMOVIL'!H40</f>
        <v>203</v>
      </c>
      <c r="K16" s="132">
        <f>'MAYOR VLOR ASEGURADO'!F9</f>
        <v>250</v>
      </c>
      <c r="L16" s="132">
        <f>'MENOR PRIMA'!D10</f>
        <v>300</v>
      </c>
      <c r="M16" s="132">
        <f>J16+K16+L16</f>
        <v>753</v>
      </c>
      <c r="N16" s="162">
        <f>'PONDERACION PRIMAS'!G10</f>
        <v>4.813753531313332E-2</v>
      </c>
      <c r="O16" s="140">
        <f>M16*N16</f>
        <v>36.247564090789389</v>
      </c>
    </row>
    <row r="17" spans="2:15" ht="20.100000000000001" customHeight="1" x14ac:dyDescent="0.25">
      <c r="B17" s="154"/>
      <c r="C17" s="176"/>
      <c r="D17" s="183"/>
      <c r="E17" s="132"/>
      <c r="F17" s="132"/>
      <c r="G17" s="132"/>
      <c r="H17" s="163"/>
      <c r="I17" s="140"/>
      <c r="J17" s="183"/>
      <c r="K17" s="132"/>
      <c r="L17" s="132"/>
      <c r="M17" s="132"/>
      <c r="N17" s="163"/>
      <c r="O17" s="140"/>
    </row>
    <row r="18" spans="2:15" ht="20.100000000000001" customHeight="1" x14ac:dyDescent="0.25">
      <c r="B18" s="154" t="s">
        <v>52</v>
      </c>
      <c r="C18" s="176" t="s">
        <v>33</v>
      </c>
      <c r="D18" s="183">
        <f>'COND.COMPL.RCSP'!M44</f>
        <v>207.50000000000003</v>
      </c>
      <c r="E18" s="132">
        <f>'MAYOR VLOR ASEGURADO'!D10</f>
        <v>300</v>
      </c>
      <c r="F18" s="132">
        <f>'MENOR PRIMA'!F13</f>
        <v>208.49999999999997</v>
      </c>
      <c r="G18" s="132">
        <f>D18+E18+F18</f>
        <v>716</v>
      </c>
      <c r="H18" s="162">
        <f>'PONDERACION PRIMAS'!G11</f>
        <v>0.2601313086199652</v>
      </c>
      <c r="I18" s="140">
        <f t="shared" si="0"/>
        <v>186.25401697189508</v>
      </c>
      <c r="J18" s="183">
        <f>'COND.COMPL.RCSP'!H44</f>
        <v>120.5</v>
      </c>
      <c r="K18" s="132">
        <f>'MAYOR VLOR ASEGURADO'!F10</f>
        <v>300</v>
      </c>
      <c r="L18" s="132">
        <f>'MENOR PRIMA'!D13</f>
        <v>300</v>
      </c>
      <c r="M18" s="132">
        <f>J18+K18+L18</f>
        <v>720.5</v>
      </c>
      <c r="N18" s="162">
        <f>'PONDERACION PRIMAS'!G11</f>
        <v>0.2601313086199652</v>
      </c>
      <c r="O18" s="140">
        <f>M18*N18</f>
        <v>187.42460786068492</v>
      </c>
    </row>
    <row r="19" spans="2:15" ht="20.100000000000001" customHeight="1" x14ac:dyDescent="0.25">
      <c r="B19" s="154"/>
      <c r="C19" s="176"/>
      <c r="D19" s="183"/>
      <c r="E19" s="132"/>
      <c r="F19" s="132"/>
      <c r="G19" s="132"/>
      <c r="H19" s="163"/>
      <c r="I19" s="140"/>
      <c r="J19" s="183"/>
      <c r="K19" s="132"/>
      <c r="L19" s="132"/>
      <c r="M19" s="132"/>
      <c r="N19" s="163"/>
      <c r="O19" s="140"/>
    </row>
    <row r="20" spans="2:15" ht="20.100000000000001" customHeight="1" x14ac:dyDescent="0.25">
      <c r="B20" s="154" t="s">
        <v>53</v>
      </c>
      <c r="C20" s="176" t="s">
        <v>49</v>
      </c>
      <c r="D20" s="183"/>
      <c r="E20" s="132">
        <v>0</v>
      </c>
      <c r="F20" s="132">
        <f>'MENOR PRIMA'!F14</f>
        <v>600</v>
      </c>
      <c r="G20" s="132">
        <f>D20+E20+F20</f>
        <v>600</v>
      </c>
      <c r="H20" s="162">
        <f>'PONDERACION PRIMAS'!G12</f>
        <v>8.8540950453562493E-3</v>
      </c>
      <c r="I20" s="140">
        <f t="shared" si="0"/>
        <v>5.3124570272137497</v>
      </c>
      <c r="J20" s="183"/>
      <c r="K20" s="132">
        <v>0</v>
      </c>
      <c r="L20" s="132">
        <f>'MENOR PRIMA'!D14</f>
        <v>388.62299999999999</v>
      </c>
      <c r="M20" s="132">
        <f>J20+K20+L20</f>
        <v>388.62299999999999</v>
      </c>
      <c r="N20" s="162">
        <f>'PONDERACION PRIMAS'!G12</f>
        <v>8.8540950453562493E-3</v>
      </c>
      <c r="O20" s="140">
        <f>M20*N20</f>
        <v>3.4409049788114814</v>
      </c>
    </row>
    <row r="21" spans="2:15" ht="20.100000000000001" customHeight="1" thickBot="1" x14ac:dyDescent="0.3">
      <c r="B21" s="170"/>
      <c r="C21" s="178"/>
      <c r="D21" s="184"/>
      <c r="E21" s="145"/>
      <c r="F21" s="145"/>
      <c r="G21" s="145"/>
      <c r="H21" s="171"/>
      <c r="I21" s="172"/>
      <c r="J21" s="184"/>
      <c r="K21" s="145"/>
      <c r="L21" s="145"/>
      <c r="M21" s="145"/>
      <c r="N21" s="171"/>
      <c r="O21" s="172"/>
    </row>
    <row r="22" spans="2:15" ht="31.5" customHeight="1" thickBot="1" x14ac:dyDescent="0.3">
      <c r="B22" s="155"/>
      <c r="C22" s="179" t="s">
        <v>5</v>
      </c>
      <c r="D22" s="167"/>
      <c r="E22" s="168"/>
      <c r="F22" s="168"/>
      <c r="G22" s="168"/>
      <c r="H22" s="168"/>
      <c r="I22" s="169">
        <f>SUM(I10:I21)</f>
        <v>755.26004547764626</v>
      </c>
      <c r="J22" s="167"/>
      <c r="K22" s="168"/>
      <c r="L22" s="168"/>
      <c r="M22" s="168"/>
      <c r="N22" s="168"/>
      <c r="O22" s="169">
        <f>SUM(O10:O21)</f>
        <v>515.05579410883092</v>
      </c>
    </row>
    <row r="25" spans="2:15" x14ac:dyDescent="0.25">
      <c r="C25" s="32" t="s">
        <v>34</v>
      </c>
      <c r="D25" s="33"/>
      <c r="E25" s="34"/>
      <c r="F25" s="34"/>
      <c r="G25" s="34"/>
      <c r="H25" s="34"/>
    </row>
    <row r="26" spans="2:15" ht="71.25" customHeight="1" x14ac:dyDescent="0.25">
      <c r="C26" s="49"/>
      <c r="D26" s="32"/>
      <c r="E26" s="32"/>
      <c r="F26" s="105"/>
      <c r="G26" s="105"/>
      <c r="H26" s="105"/>
      <c r="I26" s="105"/>
      <c r="J26" s="84"/>
      <c r="K26" s="34"/>
      <c r="L26" s="34"/>
      <c r="M26" s="50"/>
      <c r="N26" s="50"/>
    </row>
    <row r="27" spans="2:15" x14ac:dyDescent="0.25">
      <c r="C27" s="40"/>
      <c r="D27" s="40"/>
      <c r="E27" s="40"/>
      <c r="F27" s="98"/>
      <c r="G27" s="98"/>
      <c r="H27" s="98"/>
      <c r="I27" s="123"/>
      <c r="J27" s="21"/>
      <c r="K27" s="41"/>
      <c r="L27" s="41"/>
    </row>
    <row r="28" spans="2:15" x14ac:dyDescent="0.25">
      <c r="C28" s="42" t="s">
        <v>71</v>
      </c>
      <c r="D28" s="42"/>
      <c r="E28" s="42"/>
      <c r="F28" s="99"/>
      <c r="G28" s="99"/>
      <c r="H28" s="99"/>
      <c r="I28" s="123"/>
      <c r="J28" s="21"/>
      <c r="K28" s="36"/>
      <c r="L28" s="36"/>
    </row>
  </sheetData>
  <customSheetViews>
    <customSheetView guid="{265958A5-6BCA-4FF9-B4EE-B694F1AAD982}" scale="80" topLeftCell="A7">
      <selection activeCell="J132" sqref="J132"/>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1"/>
      <headerFooter>
        <oddFooter>&amp;L&amp;10Elaboró: UT JLT Valencia &amp; Iragorri Corredores de Seguros
- AON Colombia S.A. - DELIMA Marsh Los Corredores de Seguros&amp;R&amp;10Página &amp;P de &amp;N
11/11/2014</oddFooter>
      </headerFooter>
    </customSheetView>
    <customSheetView guid="{58783D51-03FF-4542-B146-EEC6718DDA32}" scale="80" topLeftCell="A4">
      <selection activeCell="F10" sqref="F10"/>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2"/>
      <headerFooter>
        <oddFooter>&amp;L&amp;10Elaboró: UT JLT Valencia &amp; Iragorri Corredores de Seguros
- AON Colombia S.A. - DELIMA Marsh Los Corredores de Seguros&amp;R&amp;10Página &amp;P de &amp;N
11/11/2014</oddFooter>
      </headerFooter>
    </customSheetView>
    <customSheetView guid="{341A533E-ACC9-4DD2-828B-C3FD640A55E5}" scale="80" topLeftCell="A40">
      <selection activeCell="I122" sqref="I122"/>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3"/>
      <headerFooter>
        <oddFooter>&amp;L&amp;10Elaboró: UT JLT Valencia &amp; Iragorri Corredores de Seguros
- AON Colombia S.A. - DELIMA Marsh Los Corredores de Seguros&amp;R&amp;10Página &amp;P de &amp;N
11/11/2014</oddFooter>
      </headerFooter>
    </customSheetView>
    <customSheetView guid="{3CCE5687-E202-41E5-B7DE-26CC41ABA258}" scale="80" topLeftCell="A93">
      <selection activeCell="G105" sqref="G105:I105"/>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4"/>
      <headerFooter>
        <oddFooter>&amp;L&amp;10Elaboró: UT JLT Valencia &amp; Iragorri Corredores de Seguros
- AON Colombia S.A. - DELIMA Marsh Los Corredores de Seguros&amp;R&amp;10Página &amp;P de &amp;N
11/11/2014</oddFooter>
      </headerFooter>
    </customSheetView>
    <customSheetView guid="{B3B17080-9220-42D4-860C-34E909BD2C9F}" scale="80">
      <selection activeCell="E75" sqref="E75"/>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5"/>
      <headerFooter>
        <oddFooter>&amp;L&amp;10Elaboró: UT JLT Valencia &amp; Iragorri Corredores de Seguros
- AON Colombia S.A. - DELIMA Marsh Los Corredores de Seguros&amp;R&amp;10Página &amp;P de &amp;N
11/11/2014</oddFooter>
      </headerFooter>
    </customSheetView>
    <customSheetView guid="{8393D604-2CBE-46C9-8D3B-65EF6F790683}" scale="80">
      <selection activeCell="I169" sqref="I169"/>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6"/>
      <headerFooter>
        <oddFooter>&amp;L&amp;10Elaboró: UT JLT Valencia &amp; Iragorri Corredores de Seguros
- AON Colombia S.A. - DELIMA Marsh Los Corredores de Seguros&amp;R&amp;10Página &amp;P de &amp;N
11/11/2014</oddFooter>
      </headerFooter>
    </customSheetView>
    <customSheetView guid="{2D8E079E-42EF-49FF-AE88-1C15924BC62A}" scale="80">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7"/>
      <headerFooter>
        <oddFooter>&amp;L&amp;10Elaboró: UT JLT Valencia &amp; Iragorri Corredores de Seguros
- AON Colombia S.A. - DELIMA Marsh Los Corredores de Seguros&amp;R&amp;10Página &amp;P de &amp;N
11/11/2014</oddFooter>
      </headerFooter>
    </customSheetView>
    <customSheetView guid="{0E16613F-2817-488B-A921-3B521EB2641B}" scale="80">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8"/>
      <headerFooter>
        <oddFooter>&amp;L&amp;10Elaboró: UT JLT Valencia &amp; Iragorri Corredores de Seguros
- AON Colombia S.A. - DELIMA Marsh Los Corredores de Seguros&amp;R&amp;10Página &amp;P de &amp;N
11/11/2014</oddFooter>
      </headerFooter>
    </customSheetView>
    <customSheetView guid="{CC691784-F769-4F9C-89C0-7A8950C3F7CC}" scale="80">
      <selection activeCell="F10" sqref="F10"/>
      <rowBreaks count="3" manualBreakCount="3">
        <brk id="35" max="16383" man="1"/>
        <brk id="81" max="16383" man="1"/>
        <brk id="121" max="16383" man="1"/>
      </rowBreaks>
      <pageMargins left="0.70866141732283472" right="0.70866141732283472" top="0.78740157480314965" bottom="0.78740157480314965" header="0.31496062992125984" footer="0.31496062992125984"/>
      <printOptions horizontalCentered="1"/>
      <pageSetup scale="65" orientation="landscape" r:id="rId9"/>
      <headerFooter>
        <oddFooter>&amp;L&amp;10Elaboró: UT JLT Valencia &amp; Iragorri Corredores de Seguros
- AON Colombia S.A. - DELIMA Marsh Los Corredores de Seguros&amp;R&amp;10Página &amp;P de &amp;N
11/11/2014</oddFooter>
      </headerFooter>
    </customSheetView>
  </customSheetViews>
  <mergeCells count="5">
    <mergeCell ref="D7:I7"/>
    <mergeCell ref="B2:O2"/>
    <mergeCell ref="B3:O3"/>
    <mergeCell ref="B4:O4"/>
    <mergeCell ref="B5:O5"/>
  </mergeCells>
  <printOptions horizontalCentered="1" verticalCentered="1"/>
  <pageMargins left="0.59055118110236227" right="0" top="0.78740157480314965" bottom="0.78740157480314965" header="0.31496062992125984" footer="0.31496062992125984"/>
  <pageSetup paperSize="9" scale="31" orientation="landscape" r:id="rId10"/>
  <headerFooter>
    <oddFooter>&amp;L&amp;10Elaboró: Innovadora de Seguros S.A.&amp;R&amp;10Página &amp;P de &amp;N
23/10/2018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showGridLines="0" view="pageBreakPreview" zoomScale="60" zoomScaleNormal="80" workbookViewId="0">
      <selection activeCell="G16" sqref="G16"/>
    </sheetView>
  </sheetViews>
  <sheetFormatPr baseColWidth="10" defaultRowHeight="15" x14ac:dyDescent="0.25"/>
  <cols>
    <col min="1" max="1" width="15.42578125" style="9" customWidth="1"/>
    <col min="2" max="2" width="35.7109375" style="9" customWidth="1"/>
    <col min="3" max="4" width="28.5703125" style="9" customWidth="1"/>
    <col min="5" max="5" width="2.85546875" style="9" customWidth="1"/>
    <col min="6" max="6" width="21.42578125" style="9" customWidth="1"/>
    <col min="7" max="7" width="23.5703125" style="9" customWidth="1"/>
    <col min="8" max="16384" width="11.42578125" style="9"/>
  </cols>
  <sheetData>
    <row r="1" spans="1:7" ht="15.75" x14ac:dyDescent="0.25">
      <c r="A1" s="3" t="s">
        <v>72</v>
      </c>
      <c r="B1" s="13"/>
      <c r="C1" s="13"/>
      <c r="D1" s="13"/>
      <c r="F1" s="13"/>
      <c r="G1" s="13"/>
    </row>
    <row r="2" spans="1:7" ht="15.75" x14ac:dyDescent="0.25">
      <c r="A2" s="3" t="s">
        <v>114</v>
      </c>
      <c r="B2" s="13"/>
      <c r="C2" s="13"/>
      <c r="D2" s="13"/>
      <c r="F2" s="13"/>
      <c r="G2" s="13"/>
    </row>
    <row r="3" spans="1:7" ht="15.75" x14ac:dyDescent="0.25">
      <c r="A3" s="14" t="s">
        <v>57</v>
      </c>
      <c r="B3" s="13"/>
      <c r="C3" s="13"/>
      <c r="D3" s="13"/>
      <c r="F3" s="13"/>
      <c r="G3" s="13"/>
    </row>
    <row r="4" spans="1:7" ht="15.75" x14ac:dyDescent="0.25">
      <c r="A4" s="14"/>
      <c r="B4" s="13"/>
      <c r="C4" s="13"/>
      <c r="D4" s="13"/>
      <c r="F4" s="13"/>
      <c r="G4" s="13"/>
    </row>
    <row r="5" spans="1:7" ht="15.75" thickBot="1" x14ac:dyDescent="0.3"/>
    <row r="6" spans="1:7" ht="90.75" customHeight="1" thickBot="1" x14ac:dyDescent="0.3">
      <c r="A6" s="297" t="s">
        <v>46</v>
      </c>
      <c r="B6" s="298" t="s">
        <v>7</v>
      </c>
      <c r="C6" s="299" t="s">
        <v>41</v>
      </c>
      <c r="D6" s="250" t="s">
        <v>37</v>
      </c>
      <c r="F6" s="188" t="s">
        <v>63</v>
      </c>
      <c r="G6" s="189" t="s">
        <v>64</v>
      </c>
    </row>
    <row r="7" spans="1:7" ht="30" customHeight="1" x14ac:dyDescent="0.25">
      <c r="A7" s="377" t="s">
        <v>46</v>
      </c>
      <c r="B7" s="289" t="s">
        <v>8</v>
      </c>
      <c r="C7" s="290">
        <v>86759894</v>
      </c>
      <c r="D7" s="249">
        <v>98802906</v>
      </c>
      <c r="F7" s="254">
        <f>(C7+D7)/2</f>
        <v>92781400</v>
      </c>
      <c r="G7" s="253">
        <f>F7/F13</f>
        <v>0.498569424770342</v>
      </c>
    </row>
    <row r="8" spans="1:7" ht="30" customHeight="1" x14ac:dyDescent="0.25">
      <c r="A8" s="377"/>
      <c r="B8" s="283" t="s">
        <v>35</v>
      </c>
      <c r="C8" s="280">
        <v>18742500</v>
      </c>
      <c r="D8" s="294">
        <v>24865050</v>
      </c>
      <c r="F8" s="252">
        <f t="shared" ref="F8:F11" si="0">(C8+D8)/2</f>
        <v>21803775</v>
      </c>
      <c r="G8" s="300">
        <f>F8/F13</f>
        <v>0.11716459936551898</v>
      </c>
    </row>
    <row r="9" spans="1:7" ht="30" customHeight="1" x14ac:dyDescent="0.25">
      <c r="A9" s="377"/>
      <c r="B9" s="283" t="s">
        <v>9</v>
      </c>
      <c r="C9" s="280">
        <v>14280000</v>
      </c>
      <c r="D9" s="294">
        <v>10710000</v>
      </c>
      <c r="F9" s="252">
        <f t="shared" si="0"/>
        <v>12495000</v>
      </c>
      <c r="G9" s="300">
        <f>F9/F13</f>
        <v>6.7143036885684237E-2</v>
      </c>
    </row>
    <row r="10" spans="1:7" ht="30" customHeight="1" x14ac:dyDescent="0.25">
      <c r="A10" s="377"/>
      <c r="B10" s="283" t="s">
        <v>47</v>
      </c>
      <c r="C10" s="280">
        <v>12909408</v>
      </c>
      <c r="D10" s="294">
        <v>5006925</v>
      </c>
      <c r="F10" s="252">
        <f t="shared" si="0"/>
        <v>8958166.5</v>
      </c>
      <c r="G10" s="300">
        <f>F10/F13</f>
        <v>4.813753531313332E-2</v>
      </c>
    </row>
    <row r="11" spans="1:7" ht="30" customHeight="1" x14ac:dyDescent="0.25">
      <c r="A11" s="377"/>
      <c r="B11" s="283" t="s">
        <v>36</v>
      </c>
      <c r="C11" s="280">
        <v>57120000</v>
      </c>
      <c r="D11" s="294">
        <v>39698400</v>
      </c>
      <c r="F11" s="252">
        <f t="shared" si="0"/>
        <v>48409200</v>
      </c>
      <c r="G11" s="300">
        <f>F11/F13</f>
        <v>0.2601313086199652</v>
      </c>
    </row>
    <row r="12" spans="1:7" ht="32.25" customHeight="1" thickBot="1" x14ac:dyDescent="0.3">
      <c r="A12" s="378"/>
      <c r="B12" s="295" t="s">
        <v>48</v>
      </c>
      <c r="C12" s="296">
        <v>1295410</v>
      </c>
      <c r="D12" s="248">
        <v>2000000</v>
      </c>
      <c r="F12" s="251">
        <f>(C12+D12)/2</f>
        <v>1647705</v>
      </c>
      <c r="G12" s="301">
        <f>F12/F13</f>
        <v>8.8540950453562493E-3</v>
      </c>
    </row>
    <row r="13" spans="1:7" ht="32.25" customHeight="1" x14ac:dyDescent="0.25">
      <c r="A13" s="86"/>
      <c r="B13" s="87" t="s">
        <v>60</v>
      </c>
      <c r="C13" s="88">
        <f>SUM(C7:C12)</f>
        <v>191107212</v>
      </c>
      <c r="D13" s="88">
        <f>SUM(D7:D12)</f>
        <v>181083281</v>
      </c>
      <c r="F13" s="88">
        <f>SUM(F7:F12)</f>
        <v>186095246.5</v>
      </c>
      <c r="G13" s="94">
        <f>SUM(G7:G12)</f>
        <v>1</v>
      </c>
    </row>
    <row r="14" spans="1:7" x14ac:dyDescent="0.25">
      <c r="A14" s="51"/>
      <c r="B14" s="52"/>
      <c r="C14" s="53"/>
      <c r="D14" s="53"/>
      <c r="F14" s="53"/>
      <c r="G14" s="53"/>
    </row>
    <row r="15" spans="1:7" ht="39" customHeight="1" x14ac:dyDescent="0.25">
      <c r="A15" s="376" t="s">
        <v>34</v>
      </c>
      <c r="B15" s="376"/>
      <c r="C15" s="34"/>
      <c r="D15" s="34"/>
      <c r="F15" s="34"/>
      <c r="G15" s="34"/>
    </row>
    <row r="16" spans="1:7" ht="52.5" customHeight="1" x14ac:dyDescent="0.25">
      <c r="A16" s="37"/>
      <c r="B16" s="38"/>
      <c r="C16" s="39"/>
      <c r="D16" s="97"/>
      <c r="E16" s="21"/>
      <c r="F16" s="97"/>
      <c r="G16" s="97"/>
    </row>
    <row r="17" spans="1:7" x14ac:dyDescent="0.25">
      <c r="A17" s="40"/>
      <c r="B17" s="39"/>
      <c r="C17" s="39"/>
      <c r="D17" s="98"/>
      <c r="E17" s="21"/>
      <c r="F17" s="98"/>
      <c r="G17" s="98"/>
    </row>
    <row r="18" spans="1:7" x14ac:dyDescent="0.25">
      <c r="A18" s="42" t="s">
        <v>71</v>
      </c>
      <c r="B18" s="39"/>
      <c r="C18" s="39"/>
      <c r="D18" s="99"/>
      <c r="F18" s="99"/>
      <c r="G18" s="99"/>
    </row>
    <row r="19" spans="1:7" x14ac:dyDescent="0.25">
      <c r="A19" s="43"/>
      <c r="B19" s="39"/>
      <c r="C19" s="39"/>
      <c r="D19" s="36"/>
      <c r="F19" s="36"/>
      <c r="G19" s="36"/>
    </row>
    <row r="20" spans="1:7" x14ac:dyDescent="0.25">
      <c r="A20" s="43"/>
      <c r="B20" s="39"/>
      <c r="C20" s="39"/>
      <c r="D20" s="35"/>
      <c r="F20" s="35"/>
      <c r="G20" s="35"/>
    </row>
  </sheetData>
  <customSheetViews>
    <customSheetView guid="{265958A5-6BCA-4FF9-B4EE-B694F1AAD982}" scale="90" topLeftCell="A13">
      <selection activeCell="C17" sqref="C17"/>
      <pageMargins left="0.70866141732283472" right="0.70866141732283472" top="0.74803149606299213" bottom="0.74803149606299213" header="0.31496062992125984" footer="0.31496062992125984"/>
      <pageSetup scale="59" orientation="portrait" r:id="rId1"/>
      <headerFooter>
        <oddFooter>&amp;L&amp;10Elaboró: UT JLT Valencia &amp; Iragorri Corredores de Seguros
- AON Colombia S.A. - DELIMA Marsh Los Corredores de Seguros&amp;R&amp;10Página &amp;P de &amp;N
11/11/2014</oddFooter>
      </headerFooter>
    </customSheetView>
    <customSheetView guid="{58783D51-03FF-4542-B146-EEC6718DDA32}" scale="90">
      <selection activeCell="C6" sqref="C6"/>
      <pageMargins left="0.70866141732283472" right="0.70866141732283472" top="0.74803149606299213" bottom="0.74803149606299213" header="0.31496062992125984" footer="0.31496062992125984"/>
      <pageSetup scale="59" orientation="portrait" r:id="rId2"/>
      <headerFooter>
        <oddFooter>&amp;L&amp;10Elaboró: UT JLT Valencia &amp; Iragorri Corredores de Seguros
- AON Colombia S.A. - DELIMA Marsh Los Corredores de Seguros&amp;R&amp;10Página &amp;P de &amp;N
11/11/2014</oddFooter>
      </headerFooter>
    </customSheetView>
    <customSheetView guid="{341A533E-ACC9-4DD2-828B-C3FD640A55E5}" scale="90">
      <selection activeCell="B13" sqref="B13"/>
      <pageMargins left="0.70866141732283472" right="0.70866141732283472" top="0.74803149606299213" bottom="0.74803149606299213" header="0.31496062992125984" footer="0.31496062992125984"/>
      <pageSetup scale="59" orientation="portrait" r:id="rId3"/>
      <headerFooter>
        <oddFooter>&amp;L&amp;10Elaboró: UT JLT Valencia &amp; Iragorri Corredores de Seguros
- AON Colombia S.A. - DELIMA Marsh Los Corredores de Seguros&amp;R&amp;10Página &amp;P de &amp;N
11/11/2014</oddFooter>
      </headerFooter>
    </customSheetView>
    <customSheetView guid="{3CCE5687-E202-41E5-B7DE-26CC41ABA258}" scale="90" topLeftCell="A7">
      <selection activeCell="B13" sqref="B13"/>
      <pageMargins left="0.70866141732283472" right="0.70866141732283472" top="0.74803149606299213" bottom="0.74803149606299213" header="0.31496062992125984" footer="0.31496062992125984"/>
      <pageSetup scale="59" orientation="portrait" r:id="rId4"/>
      <headerFooter>
        <oddFooter>&amp;L&amp;10Elaboró: UT JLT Valencia &amp; Iragorri Corredores de Seguros
- AON Colombia S.A. - DELIMA Marsh Los Corredores de Seguros&amp;R&amp;10Página &amp;P de &amp;N
11/11/2014</oddFooter>
      </headerFooter>
    </customSheetView>
    <customSheetView guid="{B3B17080-9220-42D4-860C-34E909BD2C9F}" scale="90">
      <selection activeCell="B13" sqref="B13"/>
      <pageMargins left="0.70866141732283472" right="0.70866141732283472" top="0.74803149606299213" bottom="0.74803149606299213" header="0.31496062992125984" footer="0.31496062992125984"/>
      <pageSetup scale="59" orientation="portrait" r:id="rId5"/>
      <headerFooter>
        <oddFooter>&amp;L&amp;10Elaboró: UT JLT Valencia &amp; Iragorri Corredores de Seguros
- AON Colombia S.A. - DELIMA Marsh Los Corredores de Seguros&amp;R&amp;10Página &amp;P de &amp;N
11/11/2014</oddFooter>
      </headerFooter>
    </customSheetView>
    <customSheetView guid="{8393D604-2CBE-46C9-8D3B-65EF6F790683}" scale="90">
      <selection activeCell="B13" sqref="B13"/>
      <pageMargins left="0.70866141732283472" right="0.70866141732283472" top="0.74803149606299213" bottom="0.74803149606299213" header="0.31496062992125984" footer="0.31496062992125984"/>
      <pageSetup scale="59" orientation="portrait" r:id="rId6"/>
      <headerFooter>
        <oddFooter>&amp;L&amp;10Elaboró: UT JLT Valencia &amp; Iragorri Corredores de Seguros
- AON Colombia S.A. - DELIMA Marsh Los Corredores de Seguros&amp;R&amp;10Página &amp;P de &amp;N
11/11/2014</oddFooter>
      </headerFooter>
    </customSheetView>
    <customSheetView guid="{2D8E079E-42EF-49FF-AE88-1C15924BC62A}" scale="90">
      <pageMargins left="0.70866141732283472" right="0.70866141732283472" top="0.74803149606299213" bottom="0.74803149606299213" header="0.31496062992125984" footer="0.31496062992125984"/>
      <pageSetup scale="59" orientation="portrait" r:id="rId7"/>
      <headerFooter>
        <oddFooter>&amp;L&amp;10Elaboró: UT JLT Valencia &amp; Iragorri Corredores de Seguros
- AON Colombia S.A. - DELIMA Marsh Los Corredores de Seguros&amp;R&amp;10Página &amp;P de &amp;N
11/11/2014</oddFooter>
      </headerFooter>
    </customSheetView>
    <customSheetView guid="{0E16613F-2817-488B-A921-3B521EB2641B}" scale="90">
      <selection activeCell="B23" sqref="B23"/>
      <pageMargins left="0.70866141732283472" right="0.70866141732283472" top="0.74803149606299213" bottom="0.74803149606299213" header="0.31496062992125984" footer="0.31496062992125984"/>
      <pageSetup scale="59" orientation="portrait" r:id="rId8"/>
      <headerFooter>
        <oddFooter>&amp;L&amp;10Elaboró: UT JLT Valencia &amp; Iragorri Corredores de Seguros
- AON Colombia S.A. - DELIMA Marsh Los Corredores de Seguros&amp;R&amp;10Página &amp;P de &amp;N
11/11/2014</oddFooter>
      </headerFooter>
    </customSheetView>
    <customSheetView guid="{CC691784-F769-4F9C-89C0-7A8950C3F7CC}" scale="90">
      <selection activeCell="B13" sqref="B13"/>
      <pageMargins left="0.70866141732283472" right="0.70866141732283472" top="0.74803149606299213" bottom="0.74803149606299213" header="0.31496062992125984" footer="0.31496062992125984"/>
      <pageSetup scale="59" orientation="portrait" r:id="rId9"/>
      <headerFooter>
        <oddFooter>&amp;L&amp;10Elaboró: UT JLT Valencia &amp; Iragorri Corredores de Seguros
- AON Colombia S.A. - DELIMA Marsh Los Corredores de Seguros&amp;R&amp;10Página &amp;P de &amp;N
11/11/2014</oddFooter>
      </headerFooter>
    </customSheetView>
  </customSheetViews>
  <mergeCells count="2">
    <mergeCell ref="A15:B15"/>
    <mergeCell ref="A7:A12"/>
  </mergeCells>
  <printOptions horizontalCentered="1" verticalCentered="1"/>
  <pageMargins left="1.2598425196850394" right="0.70866141732283472" top="0.78740157480314965" bottom="0.78740157480314965" header="0.31496062992125984" footer="0.31496062992125984"/>
  <pageSetup paperSize="9" scale="47" orientation="landscape" r:id="rId10"/>
  <headerFooter>
    <oddFooter>&amp;L&amp;10Elaboró: Innovadora de Seguros S.A.&amp;R&amp;10Página &amp;P de &amp;N
23/10/2018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56"/>
  <sheetViews>
    <sheetView showGridLines="0" view="pageBreakPreview" topLeftCell="A31" zoomScale="60" zoomScaleNormal="80" workbookViewId="0">
      <selection activeCell="L19" sqref="L19"/>
    </sheetView>
  </sheetViews>
  <sheetFormatPr baseColWidth="10" defaultColWidth="11.42578125" defaultRowHeight="14.25" x14ac:dyDescent="0.25"/>
  <cols>
    <col min="1" max="1" width="55.28515625" style="1" customWidth="1"/>
    <col min="2" max="2" width="16.28515625" style="1" customWidth="1"/>
    <col min="3" max="3" width="17" style="1" customWidth="1"/>
    <col min="4" max="4" width="7.7109375" style="1" customWidth="1"/>
    <col min="5" max="5" width="10.42578125" style="1" customWidth="1"/>
    <col min="6" max="6" width="12.7109375" style="2" customWidth="1"/>
    <col min="7" max="7" width="44.7109375" style="1" customWidth="1"/>
    <col min="8" max="8" width="18" style="1" customWidth="1"/>
    <col min="9" max="9" width="7.7109375" style="1" customWidth="1"/>
    <col min="10" max="10" width="10.42578125" style="1" customWidth="1"/>
    <col min="11" max="11" width="11.5703125" style="2" customWidth="1"/>
    <col min="12" max="12" width="28.7109375" style="1" customWidth="1"/>
    <col min="13" max="13" width="18.5703125" style="1" customWidth="1"/>
    <col min="14" max="16384" width="11.42578125" style="1"/>
  </cols>
  <sheetData>
    <row r="1" spans="1:14" ht="20.100000000000001" customHeight="1" x14ac:dyDescent="0.25">
      <c r="A1" s="3" t="s">
        <v>72</v>
      </c>
      <c r="B1" s="4"/>
      <c r="C1" s="4"/>
      <c r="D1" s="4"/>
      <c r="E1" s="4"/>
      <c r="F1" s="4"/>
      <c r="G1" s="4"/>
      <c r="H1" s="4"/>
      <c r="I1" s="4"/>
      <c r="J1" s="4"/>
      <c r="K1" s="4"/>
      <c r="L1" s="4"/>
      <c r="M1" s="4"/>
    </row>
    <row r="2" spans="1:14" ht="19.5" customHeight="1" x14ac:dyDescent="0.25">
      <c r="A2" s="3" t="s">
        <v>114</v>
      </c>
      <c r="B2" s="4"/>
      <c r="C2" s="4"/>
      <c r="D2" s="4"/>
      <c r="E2" s="4"/>
      <c r="F2" s="4"/>
      <c r="G2" s="4"/>
      <c r="H2" s="4"/>
      <c r="I2" s="4"/>
      <c r="J2" s="4"/>
      <c r="K2" s="4"/>
      <c r="L2" s="4"/>
      <c r="M2" s="4"/>
    </row>
    <row r="3" spans="1:14" ht="20.100000000000001" customHeight="1" x14ac:dyDescent="0.25">
      <c r="A3" s="383" t="s">
        <v>44</v>
      </c>
      <c r="B3" s="383"/>
      <c r="C3" s="383"/>
      <c r="D3" s="383"/>
      <c r="E3" s="383"/>
      <c r="F3" s="383"/>
      <c r="G3" s="383"/>
      <c r="H3" s="383"/>
      <c r="I3" s="383"/>
      <c r="J3" s="383"/>
      <c r="K3" s="383"/>
      <c r="L3" s="383"/>
      <c r="M3" s="383"/>
    </row>
    <row r="4" spans="1:14" ht="20.100000000000001" customHeight="1" x14ac:dyDescent="0.25">
      <c r="A4" s="383" t="s">
        <v>80</v>
      </c>
      <c r="B4" s="383"/>
      <c r="C4" s="383"/>
      <c r="D4" s="383"/>
      <c r="E4" s="383"/>
      <c r="F4" s="383"/>
      <c r="G4" s="383"/>
      <c r="H4" s="383"/>
      <c r="I4" s="383"/>
      <c r="J4" s="383"/>
      <c r="K4" s="383"/>
      <c r="L4" s="383"/>
      <c r="M4" s="383"/>
    </row>
    <row r="5" spans="1:14" ht="26.25" customHeight="1" thickBot="1" x14ac:dyDescent="0.3">
      <c r="A5" s="5"/>
      <c r="B5" s="5"/>
      <c r="C5" s="5"/>
      <c r="D5" s="5"/>
      <c r="E5" s="5"/>
      <c r="F5" s="5"/>
      <c r="G5" s="5"/>
      <c r="H5" s="5"/>
      <c r="I5" s="5"/>
      <c r="J5" s="5"/>
      <c r="K5" s="5"/>
      <c r="L5" s="5"/>
      <c r="M5" s="5"/>
    </row>
    <row r="6" spans="1:14" ht="58.5" customHeight="1" thickBot="1" x14ac:dyDescent="0.3">
      <c r="A6" s="391" t="s">
        <v>10</v>
      </c>
      <c r="B6" s="392"/>
      <c r="C6" s="190"/>
      <c r="D6" s="388" t="s">
        <v>37</v>
      </c>
      <c r="E6" s="389"/>
      <c r="F6" s="389"/>
      <c r="G6" s="389"/>
      <c r="H6" s="390"/>
      <c r="I6" s="388" t="s">
        <v>41</v>
      </c>
      <c r="J6" s="389"/>
      <c r="K6" s="389"/>
      <c r="L6" s="389"/>
      <c r="M6" s="390"/>
    </row>
    <row r="7" spans="1:14" ht="36" customHeight="1" thickBot="1" x14ac:dyDescent="0.3">
      <c r="A7" s="393"/>
      <c r="B7" s="394"/>
      <c r="C7" s="191"/>
      <c r="D7" s="192" t="s">
        <v>11</v>
      </c>
      <c r="E7" s="193"/>
      <c r="F7" s="386" t="s">
        <v>12</v>
      </c>
      <c r="G7" s="395" t="s">
        <v>13</v>
      </c>
      <c r="H7" s="395" t="s">
        <v>14</v>
      </c>
      <c r="I7" s="193" t="s">
        <v>11</v>
      </c>
      <c r="J7" s="193"/>
      <c r="K7" s="386" t="s">
        <v>12</v>
      </c>
      <c r="L7" s="395" t="s">
        <v>13</v>
      </c>
      <c r="M7" s="395" t="s">
        <v>14</v>
      </c>
    </row>
    <row r="8" spans="1:14" ht="63" customHeight="1" thickBot="1" x14ac:dyDescent="0.3">
      <c r="A8" s="395" t="s">
        <v>15</v>
      </c>
      <c r="B8" s="395"/>
      <c r="C8" s="194" t="s">
        <v>16</v>
      </c>
      <c r="D8" s="219" t="s">
        <v>17</v>
      </c>
      <c r="E8" s="195" t="s">
        <v>18</v>
      </c>
      <c r="F8" s="387"/>
      <c r="G8" s="396"/>
      <c r="H8" s="396"/>
      <c r="I8" s="195" t="s">
        <v>17</v>
      </c>
      <c r="J8" s="195" t="s">
        <v>18</v>
      </c>
      <c r="K8" s="387"/>
      <c r="L8" s="396"/>
      <c r="M8" s="396"/>
    </row>
    <row r="9" spans="1:14" ht="28.5" customHeight="1" thickBot="1" x14ac:dyDescent="0.3">
      <c r="A9" s="384" t="s">
        <v>112</v>
      </c>
      <c r="B9" s="385"/>
      <c r="C9" s="196" t="s">
        <v>142</v>
      </c>
      <c r="D9" s="197"/>
      <c r="E9" s="198"/>
      <c r="F9" s="200"/>
      <c r="G9" s="198"/>
      <c r="H9" s="199"/>
      <c r="I9" s="197"/>
      <c r="J9" s="198"/>
      <c r="K9" s="200"/>
      <c r="L9" s="198"/>
      <c r="M9" s="199"/>
    </row>
    <row r="10" spans="1:14" ht="28.5" customHeight="1" x14ac:dyDescent="0.25">
      <c r="A10" s="397" t="s">
        <v>117</v>
      </c>
      <c r="B10" s="398"/>
      <c r="C10" s="211">
        <v>60</v>
      </c>
      <c r="D10" s="222"/>
      <c r="E10" s="223"/>
      <c r="F10" s="224"/>
      <c r="G10" s="223"/>
      <c r="H10" s="225"/>
      <c r="I10" s="222"/>
      <c r="J10" s="223"/>
      <c r="K10" s="224"/>
      <c r="L10" s="223"/>
      <c r="M10" s="225"/>
    </row>
    <row r="11" spans="1:14" ht="48.75" customHeight="1" x14ac:dyDescent="0.25">
      <c r="A11" s="381" t="s">
        <v>118</v>
      </c>
      <c r="B11" s="382"/>
      <c r="C11" s="226">
        <v>2.8</v>
      </c>
      <c r="D11" s="202"/>
      <c r="E11" s="125" t="s">
        <v>38</v>
      </c>
      <c r="F11" s="203">
        <v>370</v>
      </c>
      <c r="G11" s="201" t="s">
        <v>222</v>
      </c>
      <c r="H11" s="229">
        <v>0</v>
      </c>
      <c r="I11" s="202" t="s">
        <v>38</v>
      </c>
      <c r="J11" s="125"/>
      <c r="K11" s="203">
        <v>520</v>
      </c>
      <c r="L11" s="201" t="s">
        <v>251</v>
      </c>
      <c r="M11" s="229">
        <v>2.8</v>
      </c>
      <c r="N11" s="15"/>
    </row>
    <row r="12" spans="1:14" ht="28.5" x14ac:dyDescent="0.25">
      <c r="A12" s="381" t="s">
        <v>119</v>
      </c>
      <c r="B12" s="382"/>
      <c r="C12" s="226">
        <v>2.8</v>
      </c>
      <c r="D12" s="202"/>
      <c r="E12" s="125" t="s">
        <v>38</v>
      </c>
      <c r="F12" s="203">
        <v>370</v>
      </c>
      <c r="G12" s="204" t="s">
        <v>222</v>
      </c>
      <c r="H12" s="229">
        <v>0</v>
      </c>
      <c r="I12" s="202" t="s">
        <v>38</v>
      </c>
      <c r="J12" s="125"/>
      <c r="K12" s="203">
        <v>520</v>
      </c>
      <c r="L12" s="204" t="s">
        <v>251</v>
      </c>
      <c r="M12" s="205">
        <v>2.8</v>
      </c>
      <c r="N12" s="15"/>
    </row>
    <row r="13" spans="1:14" ht="28.5" x14ac:dyDescent="0.25">
      <c r="A13" s="381" t="s">
        <v>120</v>
      </c>
      <c r="B13" s="382"/>
      <c r="C13" s="226">
        <v>2.8</v>
      </c>
      <c r="D13" s="202"/>
      <c r="E13" s="125" t="s">
        <v>38</v>
      </c>
      <c r="F13" s="203">
        <v>370</v>
      </c>
      <c r="G13" s="204" t="s">
        <v>222</v>
      </c>
      <c r="H13" s="229">
        <v>0</v>
      </c>
      <c r="I13" s="202" t="s">
        <v>38</v>
      </c>
      <c r="J13" s="125"/>
      <c r="K13" s="203">
        <v>520</v>
      </c>
      <c r="L13" s="204" t="s">
        <v>251</v>
      </c>
      <c r="M13" s="205">
        <v>2.8</v>
      </c>
      <c r="N13" s="15"/>
    </row>
    <row r="14" spans="1:14" ht="26.25" customHeight="1" x14ac:dyDescent="0.25">
      <c r="A14" s="381" t="s">
        <v>121</v>
      </c>
      <c r="B14" s="382"/>
      <c r="C14" s="226">
        <v>2.8</v>
      </c>
      <c r="D14" s="202"/>
      <c r="E14" s="125" t="s">
        <v>38</v>
      </c>
      <c r="F14" s="203">
        <v>370</v>
      </c>
      <c r="G14" s="204" t="s">
        <v>222</v>
      </c>
      <c r="H14" s="229">
        <v>0</v>
      </c>
      <c r="I14" s="202" t="s">
        <v>38</v>
      </c>
      <c r="J14" s="125"/>
      <c r="K14" s="203">
        <v>520</v>
      </c>
      <c r="L14" s="204" t="s">
        <v>251</v>
      </c>
      <c r="M14" s="205">
        <v>2.8</v>
      </c>
      <c r="N14" s="15"/>
    </row>
    <row r="15" spans="1:14" ht="28.5" x14ac:dyDescent="0.25">
      <c r="A15" s="381" t="s">
        <v>96</v>
      </c>
      <c r="B15" s="382"/>
      <c r="C15" s="226">
        <v>2.8</v>
      </c>
      <c r="D15" s="202"/>
      <c r="E15" s="125" t="s">
        <v>38</v>
      </c>
      <c r="F15" s="203">
        <v>370</v>
      </c>
      <c r="G15" s="204" t="s">
        <v>222</v>
      </c>
      <c r="H15" s="229">
        <v>0</v>
      </c>
      <c r="I15" s="202" t="s">
        <v>38</v>
      </c>
      <c r="J15" s="125"/>
      <c r="K15" s="203">
        <v>520</v>
      </c>
      <c r="L15" s="204" t="s">
        <v>251</v>
      </c>
      <c r="M15" s="205">
        <v>2.8</v>
      </c>
      <c r="N15" s="15"/>
    </row>
    <row r="16" spans="1:14" ht="28.5" x14ac:dyDescent="0.25">
      <c r="A16" s="381" t="s">
        <v>122</v>
      </c>
      <c r="B16" s="382"/>
      <c r="C16" s="226">
        <v>2.8</v>
      </c>
      <c r="D16" s="202"/>
      <c r="E16" s="125" t="s">
        <v>38</v>
      </c>
      <c r="F16" s="203">
        <v>370</v>
      </c>
      <c r="G16" s="204" t="s">
        <v>222</v>
      </c>
      <c r="H16" s="229">
        <v>0</v>
      </c>
      <c r="I16" s="202" t="s">
        <v>38</v>
      </c>
      <c r="J16" s="125"/>
      <c r="K16" s="203">
        <v>520</v>
      </c>
      <c r="L16" s="204" t="s">
        <v>251</v>
      </c>
      <c r="M16" s="205">
        <v>2</v>
      </c>
      <c r="N16" s="15"/>
    </row>
    <row r="17" spans="1:14" ht="28.5" x14ac:dyDescent="0.25">
      <c r="A17" s="381" t="s">
        <v>123</v>
      </c>
      <c r="B17" s="382"/>
      <c r="C17" s="226">
        <v>2.7</v>
      </c>
      <c r="D17" s="202"/>
      <c r="E17" s="125" t="s">
        <v>38</v>
      </c>
      <c r="F17" s="203">
        <v>370</v>
      </c>
      <c r="G17" s="204" t="s">
        <v>222</v>
      </c>
      <c r="H17" s="229">
        <v>0</v>
      </c>
      <c r="I17" s="202" t="s">
        <v>38</v>
      </c>
      <c r="J17" s="125"/>
      <c r="K17" s="203">
        <v>520</v>
      </c>
      <c r="L17" s="204" t="s">
        <v>251</v>
      </c>
      <c r="M17" s="205">
        <v>2.7</v>
      </c>
      <c r="N17" s="15"/>
    </row>
    <row r="18" spans="1:14" ht="28.5" x14ac:dyDescent="0.25">
      <c r="A18" s="381" t="s">
        <v>124</v>
      </c>
      <c r="B18" s="382"/>
      <c r="C18" s="226">
        <v>2.7</v>
      </c>
      <c r="D18" s="202"/>
      <c r="E18" s="125" t="s">
        <v>38</v>
      </c>
      <c r="F18" s="203">
        <v>370</v>
      </c>
      <c r="G18" s="204" t="s">
        <v>222</v>
      </c>
      <c r="H18" s="229">
        <v>0</v>
      </c>
      <c r="I18" s="202" t="s">
        <v>38</v>
      </c>
      <c r="J18" s="125"/>
      <c r="K18" s="203">
        <v>521</v>
      </c>
      <c r="L18" s="204" t="s">
        <v>251</v>
      </c>
      <c r="M18" s="205">
        <v>2.7</v>
      </c>
      <c r="N18" s="15"/>
    </row>
    <row r="19" spans="1:14" x14ac:dyDescent="0.25">
      <c r="A19" s="381" t="s">
        <v>125</v>
      </c>
      <c r="B19" s="382"/>
      <c r="C19" s="226">
        <v>2.7</v>
      </c>
      <c r="D19" s="202"/>
      <c r="E19" s="125" t="s">
        <v>38</v>
      </c>
      <c r="F19" s="203">
        <v>370</v>
      </c>
      <c r="G19" s="204" t="s">
        <v>222</v>
      </c>
      <c r="H19" s="229">
        <v>0</v>
      </c>
      <c r="I19" s="202"/>
      <c r="J19" s="125" t="s">
        <v>38</v>
      </c>
      <c r="K19" s="203">
        <v>521</v>
      </c>
      <c r="L19" s="204" t="s">
        <v>265</v>
      </c>
      <c r="M19" s="205">
        <v>0</v>
      </c>
      <c r="N19" s="15"/>
    </row>
    <row r="20" spans="1:14" ht="28.5" x14ac:dyDescent="0.25">
      <c r="A20" s="381" t="s">
        <v>126</v>
      </c>
      <c r="B20" s="382"/>
      <c r="C20" s="226">
        <v>2.7</v>
      </c>
      <c r="D20" s="202"/>
      <c r="E20" s="125" t="s">
        <v>38</v>
      </c>
      <c r="F20" s="203">
        <v>370</v>
      </c>
      <c r="G20" s="204" t="s">
        <v>222</v>
      </c>
      <c r="H20" s="229">
        <v>0</v>
      </c>
      <c r="I20" s="202" t="s">
        <v>38</v>
      </c>
      <c r="J20" s="125"/>
      <c r="K20" s="203">
        <v>521</v>
      </c>
      <c r="L20" s="204" t="s">
        <v>251</v>
      </c>
      <c r="M20" s="205">
        <v>2.7</v>
      </c>
      <c r="N20" s="15"/>
    </row>
    <row r="21" spans="1:14" ht="28.5" x14ac:dyDescent="0.25">
      <c r="A21" s="381" t="s">
        <v>127</v>
      </c>
      <c r="B21" s="382"/>
      <c r="C21" s="226">
        <v>2.7</v>
      </c>
      <c r="D21" s="202"/>
      <c r="E21" s="125" t="s">
        <v>38</v>
      </c>
      <c r="F21" s="203">
        <v>370</v>
      </c>
      <c r="G21" s="204" t="s">
        <v>222</v>
      </c>
      <c r="H21" s="229">
        <v>0</v>
      </c>
      <c r="I21" s="202" t="s">
        <v>38</v>
      </c>
      <c r="J21" s="125"/>
      <c r="K21" s="203">
        <v>521</v>
      </c>
      <c r="L21" s="204" t="s">
        <v>251</v>
      </c>
      <c r="M21" s="205">
        <v>2.7</v>
      </c>
      <c r="N21" s="15"/>
    </row>
    <row r="22" spans="1:14" ht="28.5" x14ac:dyDescent="0.25">
      <c r="A22" s="381" t="s">
        <v>128</v>
      </c>
      <c r="B22" s="382"/>
      <c r="C22" s="226">
        <v>2.7</v>
      </c>
      <c r="D22" s="202"/>
      <c r="E22" s="125" t="s">
        <v>38</v>
      </c>
      <c r="F22" s="203">
        <v>370</v>
      </c>
      <c r="G22" s="204" t="s">
        <v>222</v>
      </c>
      <c r="H22" s="229">
        <v>0</v>
      </c>
      <c r="I22" s="202" t="s">
        <v>38</v>
      </c>
      <c r="J22" s="125"/>
      <c r="K22" s="203">
        <v>521</v>
      </c>
      <c r="L22" s="204" t="s">
        <v>251</v>
      </c>
      <c r="M22" s="205">
        <v>2.7</v>
      </c>
      <c r="N22" s="15"/>
    </row>
    <row r="23" spans="1:14" ht="28.5" x14ac:dyDescent="0.25">
      <c r="A23" s="381" t="s">
        <v>129</v>
      </c>
      <c r="B23" s="382"/>
      <c r="C23" s="226">
        <v>2.7</v>
      </c>
      <c r="D23" s="202"/>
      <c r="E23" s="125" t="s">
        <v>38</v>
      </c>
      <c r="F23" s="203">
        <v>370</v>
      </c>
      <c r="G23" s="204" t="s">
        <v>222</v>
      </c>
      <c r="H23" s="229">
        <v>0</v>
      </c>
      <c r="I23" s="202" t="s">
        <v>38</v>
      </c>
      <c r="J23" s="125"/>
      <c r="K23" s="203">
        <v>521</v>
      </c>
      <c r="L23" s="204" t="s">
        <v>251</v>
      </c>
      <c r="M23" s="205">
        <v>2.7</v>
      </c>
      <c r="N23" s="15"/>
    </row>
    <row r="24" spans="1:14" ht="28.5" x14ac:dyDescent="0.25">
      <c r="A24" s="381" t="s">
        <v>130</v>
      </c>
      <c r="B24" s="382"/>
      <c r="C24" s="226">
        <v>2.7</v>
      </c>
      <c r="D24" s="202"/>
      <c r="E24" s="125" t="s">
        <v>38</v>
      </c>
      <c r="F24" s="203">
        <v>370</v>
      </c>
      <c r="G24" s="204" t="s">
        <v>222</v>
      </c>
      <c r="H24" s="229">
        <v>0</v>
      </c>
      <c r="I24" s="202" t="s">
        <v>38</v>
      </c>
      <c r="J24" s="125"/>
      <c r="K24" s="203">
        <v>521</v>
      </c>
      <c r="L24" s="204" t="s">
        <v>251</v>
      </c>
      <c r="M24" s="205">
        <v>2.7</v>
      </c>
      <c r="N24" s="15"/>
    </row>
    <row r="25" spans="1:14" ht="28.5" x14ac:dyDescent="0.25">
      <c r="A25" s="381" t="s">
        <v>131</v>
      </c>
      <c r="B25" s="382"/>
      <c r="C25" s="226">
        <v>2.7</v>
      </c>
      <c r="D25" s="202"/>
      <c r="E25" s="125" t="s">
        <v>38</v>
      </c>
      <c r="F25" s="203">
        <v>370</v>
      </c>
      <c r="G25" s="204" t="s">
        <v>222</v>
      </c>
      <c r="H25" s="229">
        <v>0</v>
      </c>
      <c r="I25" s="202" t="s">
        <v>38</v>
      </c>
      <c r="J25" s="125"/>
      <c r="K25" s="203">
        <v>521</v>
      </c>
      <c r="L25" s="204" t="s">
        <v>251</v>
      </c>
      <c r="M25" s="205">
        <v>2.7</v>
      </c>
      <c r="N25" s="15"/>
    </row>
    <row r="26" spans="1:14" ht="28.5" x14ac:dyDescent="0.25">
      <c r="A26" s="381" t="s">
        <v>132</v>
      </c>
      <c r="B26" s="382"/>
      <c r="C26" s="226">
        <v>2.7</v>
      </c>
      <c r="D26" s="202"/>
      <c r="E26" s="125" t="s">
        <v>38</v>
      </c>
      <c r="F26" s="203">
        <v>370</v>
      </c>
      <c r="G26" s="204" t="s">
        <v>222</v>
      </c>
      <c r="H26" s="229">
        <v>0</v>
      </c>
      <c r="I26" s="202" t="s">
        <v>38</v>
      </c>
      <c r="J26" s="125"/>
      <c r="K26" s="203">
        <v>521</v>
      </c>
      <c r="L26" s="204" t="s">
        <v>251</v>
      </c>
      <c r="M26" s="205">
        <v>2.7</v>
      </c>
      <c r="N26" s="15"/>
    </row>
    <row r="27" spans="1:14" ht="28.5" x14ac:dyDescent="0.25">
      <c r="A27" s="381" t="s">
        <v>133</v>
      </c>
      <c r="B27" s="382"/>
      <c r="C27" s="226">
        <v>2.7</v>
      </c>
      <c r="D27" s="202"/>
      <c r="E27" s="125" t="s">
        <v>38</v>
      </c>
      <c r="F27" s="203">
        <v>370</v>
      </c>
      <c r="G27" s="204" t="s">
        <v>222</v>
      </c>
      <c r="H27" s="229">
        <v>0</v>
      </c>
      <c r="I27" s="202"/>
      <c r="J27" s="125" t="s">
        <v>38</v>
      </c>
      <c r="K27" s="203">
        <v>521</v>
      </c>
      <c r="L27" s="204" t="s">
        <v>222</v>
      </c>
      <c r="M27" s="205">
        <v>0</v>
      </c>
      <c r="N27" s="15"/>
    </row>
    <row r="28" spans="1:14" ht="28.5" x14ac:dyDescent="0.25">
      <c r="A28" s="381" t="s">
        <v>134</v>
      </c>
      <c r="B28" s="382"/>
      <c r="C28" s="226">
        <v>2.7</v>
      </c>
      <c r="D28" s="202"/>
      <c r="E28" s="125" t="s">
        <v>38</v>
      </c>
      <c r="F28" s="203">
        <v>370</v>
      </c>
      <c r="G28" s="204" t="s">
        <v>222</v>
      </c>
      <c r="H28" s="229">
        <v>0</v>
      </c>
      <c r="I28" s="202"/>
      <c r="J28" s="125" t="s">
        <v>38</v>
      </c>
      <c r="K28" s="203">
        <v>522</v>
      </c>
      <c r="L28" s="204" t="s">
        <v>264</v>
      </c>
      <c r="M28" s="205">
        <v>0</v>
      </c>
      <c r="N28" s="15"/>
    </row>
    <row r="29" spans="1:14" ht="28.5" x14ac:dyDescent="0.25">
      <c r="A29" s="381" t="s">
        <v>76</v>
      </c>
      <c r="B29" s="382"/>
      <c r="C29" s="226">
        <v>2.7</v>
      </c>
      <c r="D29" s="202"/>
      <c r="E29" s="125" t="s">
        <v>38</v>
      </c>
      <c r="F29" s="203">
        <v>370</v>
      </c>
      <c r="G29" s="204" t="s">
        <v>222</v>
      </c>
      <c r="H29" s="229">
        <v>0</v>
      </c>
      <c r="I29" s="202"/>
      <c r="J29" s="125" t="s">
        <v>38</v>
      </c>
      <c r="K29" s="203">
        <v>522</v>
      </c>
      <c r="L29" s="204" t="s">
        <v>264</v>
      </c>
      <c r="M29" s="205">
        <v>0</v>
      </c>
      <c r="N29" s="15"/>
    </row>
    <row r="30" spans="1:14" ht="28.5" x14ac:dyDescent="0.25">
      <c r="A30" s="381" t="s">
        <v>135</v>
      </c>
      <c r="B30" s="382"/>
      <c r="C30" s="226">
        <v>2.7</v>
      </c>
      <c r="D30" s="202"/>
      <c r="E30" s="125" t="s">
        <v>38</v>
      </c>
      <c r="F30" s="203">
        <v>370</v>
      </c>
      <c r="G30" s="204" t="s">
        <v>222</v>
      </c>
      <c r="H30" s="229">
        <v>0</v>
      </c>
      <c r="I30" s="202"/>
      <c r="J30" s="125" t="s">
        <v>38</v>
      </c>
      <c r="K30" s="203">
        <v>522</v>
      </c>
      <c r="L30" s="204" t="s">
        <v>264</v>
      </c>
      <c r="M30" s="205">
        <v>0</v>
      </c>
      <c r="N30" s="15"/>
    </row>
    <row r="31" spans="1:14" ht="28.5" x14ac:dyDescent="0.25">
      <c r="A31" s="381" t="s">
        <v>136</v>
      </c>
      <c r="B31" s="382"/>
      <c r="C31" s="226">
        <v>2.7</v>
      </c>
      <c r="D31" s="202"/>
      <c r="E31" s="125" t="s">
        <v>38</v>
      </c>
      <c r="F31" s="203">
        <v>370</v>
      </c>
      <c r="G31" s="204" t="s">
        <v>222</v>
      </c>
      <c r="H31" s="229">
        <v>0</v>
      </c>
      <c r="I31" s="202"/>
      <c r="J31" s="125" t="s">
        <v>38</v>
      </c>
      <c r="K31" s="203">
        <v>522</v>
      </c>
      <c r="L31" s="204" t="s">
        <v>264</v>
      </c>
      <c r="M31" s="205">
        <v>0</v>
      </c>
      <c r="N31" s="15"/>
    </row>
    <row r="32" spans="1:14" ht="28.5" x14ac:dyDescent="0.25">
      <c r="A32" s="381" t="s">
        <v>137</v>
      </c>
      <c r="B32" s="382"/>
      <c r="C32" s="226">
        <v>2.7</v>
      </c>
      <c r="D32" s="202"/>
      <c r="E32" s="125" t="s">
        <v>38</v>
      </c>
      <c r="F32" s="203">
        <v>370</v>
      </c>
      <c r="G32" s="204" t="s">
        <v>222</v>
      </c>
      <c r="H32" s="229">
        <v>0</v>
      </c>
      <c r="I32" s="202"/>
      <c r="J32" s="125" t="s">
        <v>38</v>
      </c>
      <c r="K32" s="203">
        <v>522</v>
      </c>
      <c r="L32" s="204" t="s">
        <v>264</v>
      </c>
      <c r="M32" s="205">
        <v>0</v>
      </c>
      <c r="N32" s="15"/>
    </row>
    <row r="33" spans="1:14" ht="38.25" customHeight="1" x14ac:dyDescent="0.25">
      <c r="A33" s="399" t="s">
        <v>138</v>
      </c>
      <c r="B33" s="400"/>
      <c r="C33" s="227"/>
      <c r="D33" s="202"/>
      <c r="E33" s="125"/>
      <c r="F33" s="203"/>
      <c r="G33" s="204"/>
      <c r="H33" s="205"/>
      <c r="I33" s="202"/>
      <c r="J33" s="125"/>
      <c r="K33" s="203"/>
      <c r="L33" s="204"/>
      <c r="M33" s="205"/>
      <c r="N33" s="15"/>
    </row>
    <row r="34" spans="1:14" ht="52.5" customHeight="1" x14ac:dyDescent="0.25">
      <c r="A34" s="401" t="s">
        <v>139</v>
      </c>
      <c r="B34" s="402"/>
      <c r="C34" s="124">
        <v>60</v>
      </c>
      <c r="D34" s="202"/>
      <c r="E34" s="125" t="s">
        <v>38</v>
      </c>
      <c r="F34" s="203">
        <v>371</v>
      </c>
      <c r="G34" s="204" t="s">
        <v>223</v>
      </c>
      <c r="H34" s="229">
        <v>0</v>
      </c>
      <c r="I34" s="202" t="s">
        <v>38</v>
      </c>
      <c r="J34" s="125"/>
      <c r="K34" s="203">
        <v>522</v>
      </c>
      <c r="L34" s="204" t="s">
        <v>231</v>
      </c>
      <c r="M34" s="205">
        <v>60</v>
      </c>
      <c r="N34" s="15"/>
    </row>
    <row r="35" spans="1:14" ht="57" customHeight="1" x14ac:dyDescent="0.25">
      <c r="A35" s="399" t="s">
        <v>140</v>
      </c>
      <c r="B35" s="400"/>
      <c r="C35" s="227"/>
      <c r="D35" s="202"/>
      <c r="E35" s="125"/>
      <c r="F35" s="203"/>
      <c r="G35" s="204"/>
      <c r="H35" s="205"/>
      <c r="I35" s="202"/>
      <c r="J35" s="125"/>
      <c r="K35" s="203"/>
      <c r="L35" s="204"/>
      <c r="M35" s="205"/>
      <c r="N35" s="15"/>
    </row>
    <row r="36" spans="1:14" ht="38.25" customHeight="1" x14ac:dyDescent="0.25">
      <c r="A36" s="381" t="s">
        <v>73</v>
      </c>
      <c r="B36" s="382"/>
      <c r="C36" s="228">
        <v>8.6</v>
      </c>
      <c r="D36" s="202"/>
      <c r="E36" s="125" t="s">
        <v>38</v>
      </c>
      <c r="F36" s="203">
        <v>371</v>
      </c>
      <c r="G36" s="204" t="s">
        <v>223</v>
      </c>
      <c r="H36" s="229">
        <v>0</v>
      </c>
      <c r="I36" s="202" t="s">
        <v>38</v>
      </c>
      <c r="J36" s="125"/>
      <c r="K36" s="203">
        <v>522</v>
      </c>
      <c r="L36" s="204" t="s">
        <v>231</v>
      </c>
      <c r="M36" s="205">
        <v>8.6</v>
      </c>
      <c r="N36" s="15"/>
    </row>
    <row r="37" spans="1:14" ht="27.75" customHeight="1" x14ac:dyDescent="0.25">
      <c r="A37" s="381" t="s">
        <v>74</v>
      </c>
      <c r="B37" s="382"/>
      <c r="C37" s="228">
        <v>8.6</v>
      </c>
      <c r="D37" s="202"/>
      <c r="E37" s="125" t="s">
        <v>38</v>
      </c>
      <c r="F37" s="203">
        <v>371</v>
      </c>
      <c r="G37" s="204" t="s">
        <v>224</v>
      </c>
      <c r="H37" s="229">
        <v>0</v>
      </c>
      <c r="I37" s="202" t="s">
        <v>38</v>
      </c>
      <c r="J37" s="125"/>
      <c r="K37" s="203">
        <v>522</v>
      </c>
      <c r="L37" s="204" t="s">
        <v>231</v>
      </c>
      <c r="M37" s="205">
        <v>8.6</v>
      </c>
      <c r="N37" s="15"/>
    </row>
    <row r="38" spans="1:14" ht="33" customHeight="1" x14ac:dyDescent="0.25">
      <c r="A38" s="381" t="s">
        <v>75</v>
      </c>
      <c r="B38" s="382"/>
      <c r="C38" s="228">
        <v>8.6</v>
      </c>
      <c r="D38" s="202"/>
      <c r="E38" s="125" t="s">
        <v>38</v>
      </c>
      <c r="F38" s="203">
        <v>371</v>
      </c>
      <c r="G38" s="204" t="s">
        <v>224</v>
      </c>
      <c r="H38" s="229">
        <v>0</v>
      </c>
      <c r="I38" s="202" t="s">
        <v>38</v>
      </c>
      <c r="J38" s="125"/>
      <c r="K38" s="203">
        <v>522</v>
      </c>
      <c r="L38" s="204" t="s">
        <v>231</v>
      </c>
      <c r="M38" s="205">
        <v>8.6</v>
      </c>
      <c r="N38" s="15"/>
    </row>
    <row r="39" spans="1:14" ht="57" customHeight="1" x14ac:dyDescent="0.25">
      <c r="A39" s="381" t="s">
        <v>79</v>
      </c>
      <c r="B39" s="382"/>
      <c r="C39" s="228">
        <v>8.6</v>
      </c>
      <c r="D39" s="202"/>
      <c r="E39" s="125" t="s">
        <v>38</v>
      </c>
      <c r="F39" s="203">
        <v>371</v>
      </c>
      <c r="G39" s="204" t="s">
        <v>224</v>
      </c>
      <c r="H39" s="229">
        <v>0</v>
      </c>
      <c r="I39" s="202" t="s">
        <v>38</v>
      </c>
      <c r="J39" s="125"/>
      <c r="K39" s="203">
        <v>523</v>
      </c>
      <c r="L39" s="204" t="s">
        <v>231</v>
      </c>
      <c r="M39" s="205">
        <v>8.6</v>
      </c>
      <c r="N39" s="15"/>
    </row>
    <row r="40" spans="1:14" ht="57" customHeight="1" x14ac:dyDescent="0.25">
      <c r="A40" s="381" t="s">
        <v>76</v>
      </c>
      <c r="B40" s="382"/>
      <c r="C40" s="228">
        <v>8.6</v>
      </c>
      <c r="D40" s="202"/>
      <c r="E40" s="125" t="s">
        <v>38</v>
      </c>
      <c r="F40" s="203">
        <v>371</v>
      </c>
      <c r="G40" s="204" t="s">
        <v>223</v>
      </c>
      <c r="H40" s="229">
        <v>0</v>
      </c>
      <c r="I40" s="202" t="s">
        <v>38</v>
      </c>
      <c r="J40" s="125"/>
      <c r="K40" s="203">
        <v>523</v>
      </c>
      <c r="L40" s="204" t="s">
        <v>231</v>
      </c>
      <c r="M40" s="205">
        <v>8.6</v>
      </c>
      <c r="N40" s="15"/>
    </row>
    <row r="41" spans="1:14" ht="57" customHeight="1" x14ac:dyDescent="0.25">
      <c r="A41" s="381" t="s">
        <v>77</v>
      </c>
      <c r="B41" s="382"/>
      <c r="C41" s="228">
        <v>8.5</v>
      </c>
      <c r="D41" s="202"/>
      <c r="E41" s="125" t="s">
        <v>38</v>
      </c>
      <c r="F41" s="203">
        <v>371</v>
      </c>
      <c r="G41" s="204" t="s">
        <v>223</v>
      </c>
      <c r="H41" s="229">
        <v>0</v>
      </c>
      <c r="I41" s="202" t="s">
        <v>38</v>
      </c>
      <c r="J41" s="125"/>
      <c r="K41" s="203">
        <v>523</v>
      </c>
      <c r="L41" s="204" t="s">
        <v>231</v>
      </c>
      <c r="M41" s="205">
        <v>8.5</v>
      </c>
      <c r="N41" s="15"/>
    </row>
    <row r="42" spans="1:14" ht="57" customHeight="1" x14ac:dyDescent="0.25">
      <c r="A42" s="381" t="s">
        <v>78</v>
      </c>
      <c r="B42" s="382"/>
      <c r="C42" s="228">
        <v>8.5</v>
      </c>
      <c r="D42" s="202"/>
      <c r="E42" s="125" t="s">
        <v>38</v>
      </c>
      <c r="F42" s="203">
        <v>372</v>
      </c>
      <c r="G42" s="204" t="s">
        <v>223</v>
      </c>
      <c r="H42" s="229">
        <v>0</v>
      </c>
      <c r="I42" s="202" t="s">
        <v>38</v>
      </c>
      <c r="J42" s="125"/>
      <c r="K42" s="203">
        <v>523</v>
      </c>
      <c r="L42" s="204" t="s">
        <v>231</v>
      </c>
      <c r="M42" s="205">
        <v>8.5</v>
      </c>
      <c r="N42" s="15"/>
    </row>
    <row r="43" spans="1:14" ht="27" customHeight="1" x14ac:dyDescent="0.25">
      <c r="A43" s="399" t="s">
        <v>144</v>
      </c>
      <c r="B43" s="400"/>
      <c r="C43" s="124"/>
      <c r="D43" s="202"/>
      <c r="E43" s="125"/>
      <c r="F43" s="203"/>
      <c r="G43" s="204"/>
      <c r="H43" s="205"/>
      <c r="I43" s="202"/>
      <c r="J43" s="125"/>
      <c r="K43" s="203"/>
      <c r="L43" s="204"/>
      <c r="M43" s="205"/>
      <c r="N43" s="15"/>
    </row>
    <row r="44" spans="1:14" ht="27" customHeight="1" x14ac:dyDescent="0.25">
      <c r="A44" s="381" t="s">
        <v>145</v>
      </c>
      <c r="B44" s="382"/>
      <c r="C44" s="124">
        <v>30</v>
      </c>
      <c r="D44" s="202" t="s">
        <v>38</v>
      </c>
      <c r="E44" s="125"/>
      <c r="F44" s="203" t="s">
        <v>253</v>
      </c>
      <c r="G44" s="204" t="s">
        <v>266</v>
      </c>
      <c r="H44" s="205">
        <v>30</v>
      </c>
      <c r="I44" s="202" t="s">
        <v>38</v>
      </c>
      <c r="J44" s="125"/>
      <c r="K44" s="203">
        <v>469</v>
      </c>
      <c r="L44" s="204" t="s">
        <v>267</v>
      </c>
      <c r="M44" s="205">
        <v>30</v>
      </c>
      <c r="N44" s="15"/>
    </row>
    <row r="45" spans="1:14" ht="27" customHeight="1" x14ac:dyDescent="0.25">
      <c r="A45" s="381" t="s">
        <v>146</v>
      </c>
      <c r="B45" s="382"/>
      <c r="C45" s="124">
        <v>10</v>
      </c>
      <c r="D45" s="202" t="s">
        <v>38</v>
      </c>
      <c r="E45" s="125"/>
      <c r="F45" s="203">
        <v>344</v>
      </c>
      <c r="G45" s="204" t="s">
        <v>255</v>
      </c>
      <c r="H45" s="205">
        <v>10</v>
      </c>
      <c r="I45" s="202" t="s">
        <v>38</v>
      </c>
      <c r="J45" s="125"/>
      <c r="K45" s="203">
        <v>469</v>
      </c>
      <c r="L45" s="204" t="s">
        <v>270</v>
      </c>
      <c r="M45" s="205">
        <v>10</v>
      </c>
      <c r="N45" s="15"/>
    </row>
    <row r="46" spans="1:14" ht="28.5" customHeight="1" x14ac:dyDescent="0.25">
      <c r="A46" s="381" t="s">
        <v>147</v>
      </c>
      <c r="B46" s="382"/>
      <c r="C46" s="124">
        <v>10</v>
      </c>
      <c r="D46" s="202" t="s">
        <v>38</v>
      </c>
      <c r="E46" s="125"/>
      <c r="F46" s="203">
        <v>344</v>
      </c>
      <c r="G46" s="204" t="s">
        <v>255</v>
      </c>
      <c r="H46" s="205">
        <v>10</v>
      </c>
      <c r="I46" s="202" t="s">
        <v>38</v>
      </c>
      <c r="J46" s="125"/>
      <c r="K46" s="203">
        <v>469</v>
      </c>
      <c r="L46" s="204" t="s">
        <v>269</v>
      </c>
      <c r="M46" s="205">
        <v>10</v>
      </c>
      <c r="N46" s="15"/>
    </row>
    <row r="47" spans="1:14" ht="20.100000000000001" customHeight="1" thickBot="1" x14ac:dyDescent="0.3">
      <c r="A47" s="379" t="s">
        <v>95</v>
      </c>
      <c r="B47" s="380"/>
      <c r="C47" s="209">
        <f>SUM(C11:C46)</f>
        <v>230</v>
      </c>
      <c r="D47" s="210"/>
      <c r="E47" s="207"/>
      <c r="F47" s="208"/>
      <c r="G47" s="207"/>
      <c r="H47" s="206">
        <f>SUM(H11:H46)</f>
        <v>50</v>
      </c>
      <c r="I47" s="210"/>
      <c r="J47" s="207"/>
      <c r="K47" s="208"/>
      <c r="L47" s="207"/>
      <c r="M47" s="206">
        <f>SUM(M11:M46)</f>
        <v>210.29999999999998</v>
      </c>
      <c r="N47" s="15"/>
    </row>
    <row r="48" spans="1:14" s="55" customFormat="1" ht="16.5" thickBot="1" x14ac:dyDescent="0.3">
      <c r="F48" s="56"/>
      <c r="G48" s="57"/>
      <c r="H48" s="57"/>
      <c r="K48" s="56"/>
      <c r="L48" s="57"/>
      <c r="M48" s="57"/>
    </row>
    <row r="49" spans="1:11" s="55" customFormat="1" ht="15.75" x14ac:dyDescent="0.25">
      <c r="A49" s="58" t="s">
        <v>34</v>
      </c>
      <c r="B49" s="59"/>
      <c r="C49" s="59"/>
      <c r="D49" s="60"/>
      <c r="F49" s="61"/>
      <c r="I49" s="60"/>
      <c r="K49" s="61"/>
    </row>
    <row r="50" spans="1:11" s="55" customFormat="1" ht="34.5" customHeight="1" x14ac:dyDescent="0.25">
      <c r="A50" s="63"/>
      <c r="B50" s="64"/>
      <c r="C50" s="65"/>
      <c r="D50" s="60"/>
      <c r="F50" s="61"/>
      <c r="I50" s="60"/>
      <c r="K50" s="61"/>
    </row>
    <row r="51" spans="1:11" s="55" customFormat="1" ht="15.75" x14ac:dyDescent="0.25">
      <c r="A51" s="66"/>
      <c r="B51" s="64"/>
      <c r="C51" s="67"/>
      <c r="D51" s="60"/>
      <c r="F51" s="61"/>
      <c r="I51" s="60"/>
      <c r="K51" s="61"/>
    </row>
    <row r="52" spans="1:11" s="55" customFormat="1" ht="15.75" x14ac:dyDescent="0.25">
      <c r="A52" s="68" t="s">
        <v>71</v>
      </c>
      <c r="B52" s="64"/>
      <c r="C52" s="62"/>
      <c r="D52" s="60"/>
      <c r="F52" s="61"/>
      <c r="I52" s="60"/>
      <c r="K52" s="61"/>
    </row>
    <row r="53" spans="1:11" s="55" customFormat="1" ht="15.75" x14ac:dyDescent="0.25">
      <c r="A53" s="69"/>
      <c r="B53" s="64"/>
      <c r="C53" s="62"/>
      <c r="D53" s="60"/>
      <c r="F53" s="61"/>
      <c r="I53" s="60"/>
      <c r="K53" s="61"/>
    </row>
    <row r="54" spans="1:11" s="55" customFormat="1" ht="15.75" x14ac:dyDescent="0.25">
      <c r="A54" s="69"/>
      <c r="B54" s="64"/>
      <c r="C54" s="59"/>
      <c r="D54" s="60"/>
      <c r="F54" s="61"/>
      <c r="I54" s="60"/>
      <c r="K54" s="61"/>
    </row>
    <row r="55" spans="1:11" s="55" customFormat="1" ht="15.75" x14ac:dyDescent="0.25">
      <c r="A55" s="70"/>
      <c r="B55" s="71"/>
      <c r="C55" s="59"/>
      <c r="D55" s="60"/>
      <c r="F55" s="61"/>
      <c r="I55" s="60"/>
      <c r="K55" s="61"/>
    </row>
    <row r="56" spans="1:11" ht="15" x14ac:dyDescent="0.25">
      <c r="A56" s="29"/>
      <c r="B56" s="27"/>
      <c r="C56" s="25"/>
      <c r="D56" s="9"/>
      <c r="I56" s="9"/>
    </row>
  </sheetData>
  <customSheetViews>
    <customSheetView guid="{265958A5-6BCA-4FF9-B4EE-B694F1AAD982}" scale="90" showPageBreaks="1" printArea="1" view="pageBreakPreview" topLeftCell="B28">
      <pageMargins left="0.19685039370078741" right="0.31496062992125984" top="0.39370078740157483" bottom="0.39370078740157483" header="0" footer="0"/>
      <printOptions horizontalCentered="1"/>
      <pageSetup scale="50" orientation="landscape" r:id="rId1"/>
      <headerFooter alignWithMargins="0">
        <oddFooter>&amp;L&amp;10Elaboró: UT JLT Valencia &amp; Iragorri Corredores de Seguros
- AON Colombia S.A. - DELIMA Marsh Los Corredores de Seguros&amp;R&amp;10Página &amp;P de &amp;N
11/11/2014</oddFooter>
      </headerFooter>
    </customSheetView>
    <customSheetView guid="{58783D51-03FF-4542-B146-EEC6718DDA32}" scale="80" showPageBreaks="1" printArea="1" view="pageBreakPreview" topLeftCell="A28">
      <selection activeCell="E6" sqref="E6"/>
      <pageMargins left="0.19685039370078741" right="0.31496062992125984" top="0.39370078740157483" bottom="0.39370078740157483" header="0" footer="0"/>
      <printOptions horizontalCentered="1"/>
      <pageSetup scale="50" orientation="landscape" r:id="rId2"/>
      <headerFooter alignWithMargins="0">
        <oddFooter>&amp;L&amp;10Elaboró: UT JLT Valencia &amp; Iragorri Corredores de Seguros
- AON Colombia S.A. - DELIMA Marsh Los Corredores de Seguros&amp;R&amp;10Página &amp;P de &amp;N
11/11/2014</oddFooter>
      </headerFooter>
    </customSheetView>
    <customSheetView guid="{341A533E-ACC9-4DD2-828B-C3FD640A55E5}" scale="80" showPageBreaks="1" printArea="1" view="pageBreakPreview">
      <pageMargins left="0.19685039370078741" right="0.31496062992125984" top="0.39370078740157483" bottom="0.39370078740157483" header="0" footer="0"/>
      <printOptions horizontalCentered="1"/>
      <pageSetup scale="50" orientation="landscape" r:id="rId3"/>
      <headerFooter alignWithMargins="0">
        <oddFooter>&amp;L&amp;10Elaboró: UT JLT Valencia &amp; Iragorri Corredores de Seguros
- AON Colombia S.A. - DELIMA Marsh Los Corredores de Seguros&amp;R&amp;10Página &amp;P de &amp;N
11/11/2014</oddFooter>
      </headerFooter>
    </customSheetView>
    <customSheetView guid="{3CCE5687-E202-41E5-B7DE-26CC41ABA258}" scale="80" showPageBreaks="1" printArea="1" view="pageBreakPreview" topLeftCell="A22">
      <pageMargins left="0.19685039370078741" right="0.31496062992125984" top="0.39370078740157483" bottom="0.39370078740157483" header="0" footer="0"/>
      <printOptions horizontalCentered="1"/>
      <pageSetup scale="50" orientation="landscape" r:id="rId4"/>
      <headerFooter alignWithMargins="0">
        <oddFooter>&amp;L&amp;10Elaboró: UT JLT Valencia &amp; Iragorri Corredores de Seguros
- AON Colombia S.A. - DELIMA Marsh Los Corredores de Seguros&amp;R&amp;10Página &amp;P de &amp;N
11/11/2014</oddFooter>
      </headerFooter>
    </customSheetView>
    <customSheetView guid="{B3B17080-9220-42D4-860C-34E909BD2C9F}" scale="80" showPageBreaks="1" printArea="1" view="pageBreakPreview">
      <pageMargins left="0.19685039370078741" right="0.31496062992125984" top="0.39370078740157483" bottom="0.39370078740157483" header="0" footer="0"/>
      <printOptions horizontalCentered="1"/>
      <pageSetup scale="50" orientation="landscape" r:id="rId5"/>
      <headerFooter alignWithMargins="0">
        <oddFooter>&amp;L&amp;10Elaboró: UT JLT Valencia &amp; Iragorri Corredores de Seguros
- AON Colombia S.A. - DELIMA Marsh Los Corredores de Seguros&amp;R&amp;10Página &amp;P de &amp;N
11/11/2014</oddFooter>
      </headerFooter>
    </customSheetView>
    <customSheetView guid="{8393D604-2CBE-46C9-8D3B-65EF6F790683}" scale="80" showPageBreaks="1" printArea="1" view="pageBreakPreview">
      <pageMargins left="0.19685039370078741" right="0.31496062992125984" top="0.39370078740157483" bottom="0.39370078740157483" header="0" footer="0"/>
      <printOptions horizontalCentered="1"/>
      <pageSetup scale="50" orientation="landscape" r:id="rId6"/>
      <headerFooter alignWithMargins="0">
        <oddFooter>&amp;L&amp;10Elaboró: UT JLT Valencia &amp; Iragorri Corredores de Seguros
- AON Colombia S.A. - DELIMA Marsh Los Corredores de Seguros&amp;R&amp;10Página &amp;P de &amp;N
11/11/2014</oddFooter>
      </headerFooter>
    </customSheetView>
    <customSheetView guid="{2D8E079E-42EF-49FF-AE88-1C15924BC62A}" scale="80" showPageBreaks="1" printArea="1" view="pageBreakPreview">
      <pageMargins left="0.19685039370078741" right="0.31496062992125984" top="0.39370078740157483" bottom="0.39370078740157483" header="0" footer="0"/>
      <printOptions horizontalCentered="1"/>
      <pageSetup scale="50" orientation="landscape" r:id="rId7"/>
      <headerFooter alignWithMargins="0">
        <oddFooter>&amp;L&amp;10Elaboró: UT JLT Valencia &amp; Iragorri Corredores de Seguros
- AON Colombia S.A. - DELIMA Marsh Los Corredores de Seguros&amp;R&amp;10Página &amp;P de &amp;N
11/11/2014</oddFooter>
      </headerFooter>
    </customSheetView>
    <customSheetView guid="{0E16613F-2817-488B-A921-3B521EB2641B}" scale="80" showPageBreaks="1" printArea="1" view="pageBreakPreview">
      <pageMargins left="0.19685039370078741" right="0.31496062992125984" top="0.39370078740157483" bottom="0.39370078740157483" header="0" footer="0"/>
      <printOptions horizontalCentered="1"/>
      <pageSetup scale="50" orientation="landscape" r:id="rId8"/>
      <headerFooter alignWithMargins="0">
        <oddFooter>&amp;L&amp;10Elaboró: UT JLT Valencia &amp; Iragorri Corredores de Seguros
- AON Colombia S.A. - DELIMA Marsh Los Corredores de Seguros&amp;R&amp;10Página &amp;P de &amp;N
11/11/2014</oddFooter>
      </headerFooter>
    </customSheetView>
    <customSheetView guid="{CC691784-F769-4F9C-89C0-7A8950C3F7CC}" scale="80" showPageBreaks="1" printArea="1" view="pageBreakPreview">
      <pageMargins left="0.19685039370078741" right="0.31496062992125984" top="0.39370078740157483" bottom="0.39370078740157483" header="0" footer="0"/>
      <printOptions horizontalCentered="1"/>
      <pageSetup scale="50" orientation="landscape" r:id="rId9"/>
      <headerFooter alignWithMargins="0">
        <oddFooter>&amp;L&amp;10Elaboró: UT JLT Valencia &amp; Iragorri Corredores de Seguros
- AON Colombia S.A. - DELIMA Marsh Los Corredores de Seguros&amp;R&amp;10Página &amp;P de &amp;N
11/11/2014</oddFooter>
      </headerFooter>
    </customSheetView>
  </customSheetViews>
  <mergeCells count="51">
    <mergeCell ref="A45:B45"/>
    <mergeCell ref="A46:B46"/>
    <mergeCell ref="A43:B43"/>
    <mergeCell ref="A44:B44"/>
    <mergeCell ref="A40:B40"/>
    <mergeCell ref="A41:B41"/>
    <mergeCell ref="A42:B42"/>
    <mergeCell ref="A35:B35"/>
    <mergeCell ref="A36:B36"/>
    <mergeCell ref="A37:B37"/>
    <mergeCell ref="A38:B38"/>
    <mergeCell ref="A39:B39"/>
    <mergeCell ref="A30:B30"/>
    <mergeCell ref="A31:B31"/>
    <mergeCell ref="A32:B32"/>
    <mergeCell ref="A33:B33"/>
    <mergeCell ref="A34:B34"/>
    <mergeCell ref="A10:B10"/>
    <mergeCell ref="A21:B21"/>
    <mergeCell ref="A22:B22"/>
    <mergeCell ref="A23:B23"/>
    <mergeCell ref="A24:B24"/>
    <mergeCell ref="A3:M3"/>
    <mergeCell ref="A9:B9"/>
    <mergeCell ref="F7:F8"/>
    <mergeCell ref="I6:M6"/>
    <mergeCell ref="D6:H6"/>
    <mergeCell ref="A4:M4"/>
    <mergeCell ref="A6:B7"/>
    <mergeCell ref="K7:K8"/>
    <mergeCell ref="L7:L8"/>
    <mergeCell ref="M7:M8"/>
    <mergeCell ref="G7:G8"/>
    <mergeCell ref="H7:H8"/>
    <mergeCell ref="A8:B8"/>
    <mergeCell ref="A47:B47"/>
    <mergeCell ref="A12:B12"/>
    <mergeCell ref="A11:B11"/>
    <mergeCell ref="A13:B13"/>
    <mergeCell ref="A14:B14"/>
    <mergeCell ref="A15:B15"/>
    <mergeCell ref="A16:B16"/>
    <mergeCell ref="A18:B18"/>
    <mergeCell ref="A19:B19"/>
    <mergeCell ref="A20:B20"/>
    <mergeCell ref="A17:B17"/>
    <mergeCell ref="A25:B25"/>
    <mergeCell ref="A26:B26"/>
    <mergeCell ref="A27:B27"/>
    <mergeCell ref="A28:B28"/>
    <mergeCell ref="A29:B29"/>
  </mergeCells>
  <printOptions horizontalCentered="1" verticalCentered="1"/>
  <pageMargins left="1.2598425196850394" right="0.70866141732283472" top="0.78740157480314965" bottom="0.78740157480314965" header="0.31496062992125984" footer="0.31496062992125984"/>
  <pageSetup paperSize="9" scale="29" orientation="landscape" r:id="rId10"/>
  <headerFooter>
    <oddFooter>&amp;L&amp;10Elaboró:  Innovadora de Seguros S.A. &amp;R&amp;10Página &amp;P de &amp;N
23/10/2018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N47"/>
  <sheetViews>
    <sheetView showGridLines="0" view="pageBreakPreview" topLeftCell="F31" zoomScale="70" zoomScaleNormal="80" zoomScaleSheetLayoutView="70" workbookViewId="0">
      <selection activeCell="L40" sqref="L40"/>
    </sheetView>
  </sheetViews>
  <sheetFormatPr baseColWidth="10" defaultColWidth="11.42578125" defaultRowHeight="14.25" x14ac:dyDescent="0.25"/>
  <cols>
    <col min="1" max="1" width="55.28515625" style="1" customWidth="1"/>
    <col min="2" max="2" width="16.28515625" style="1" customWidth="1"/>
    <col min="3" max="3" width="17" style="1" customWidth="1"/>
    <col min="4" max="4" width="7.7109375" style="1" customWidth="1"/>
    <col min="5" max="5" width="10.42578125" style="1" customWidth="1"/>
    <col min="6" max="6" width="12.7109375" style="2" customWidth="1"/>
    <col min="7" max="7" width="44.7109375" style="1" customWidth="1"/>
    <col min="8" max="8" width="18" style="1" customWidth="1"/>
    <col min="9" max="9" width="7.7109375" style="1" customWidth="1"/>
    <col min="10" max="10" width="10.42578125" style="1" customWidth="1"/>
    <col min="11" max="11" width="11.5703125" style="2" customWidth="1"/>
    <col min="12" max="12" width="34.5703125" style="1" customWidth="1"/>
    <col min="13" max="13" width="18.5703125" style="1" customWidth="1"/>
    <col min="14" max="16384" width="11.42578125" style="1"/>
  </cols>
  <sheetData>
    <row r="1" spans="1:14" ht="20.100000000000001" customHeight="1" x14ac:dyDescent="0.25">
      <c r="A1" s="3" t="s">
        <v>72</v>
      </c>
      <c r="B1" s="4"/>
      <c r="C1" s="4"/>
      <c r="D1" s="4"/>
      <c r="E1" s="4"/>
      <c r="F1" s="4"/>
      <c r="G1" s="4"/>
      <c r="H1" s="4"/>
      <c r="I1" s="4"/>
      <c r="J1" s="4"/>
      <c r="K1" s="4"/>
      <c r="L1" s="4"/>
      <c r="M1" s="4"/>
    </row>
    <row r="2" spans="1:14" ht="19.5" customHeight="1" x14ac:dyDescent="0.25">
      <c r="A2" s="3" t="s">
        <v>114</v>
      </c>
      <c r="B2" s="4"/>
      <c r="C2" s="4"/>
      <c r="D2" s="4"/>
      <c r="E2" s="4"/>
      <c r="F2" s="4"/>
      <c r="G2" s="4"/>
      <c r="H2" s="4"/>
      <c r="I2" s="4"/>
      <c r="J2" s="4"/>
      <c r="K2" s="4"/>
      <c r="L2" s="4"/>
      <c r="M2" s="4"/>
    </row>
    <row r="3" spans="1:14" ht="20.100000000000001" customHeight="1" x14ac:dyDescent="0.25">
      <c r="A3" s="383" t="s">
        <v>166</v>
      </c>
      <c r="B3" s="383"/>
      <c r="C3" s="383"/>
      <c r="D3" s="383"/>
      <c r="E3" s="383"/>
      <c r="F3" s="383"/>
      <c r="G3" s="383"/>
      <c r="H3" s="383"/>
      <c r="I3" s="383"/>
      <c r="J3" s="383"/>
      <c r="K3" s="383"/>
      <c r="L3" s="383"/>
      <c r="M3" s="383"/>
    </row>
    <row r="4" spans="1:14" ht="20.100000000000001" customHeight="1" x14ac:dyDescent="0.25">
      <c r="A4" s="383" t="s">
        <v>80</v>
      </c>
      <c r="B4" s="383"/>
      <c r="C4" s="383"/>
      <c r="D4" s="383"/>
      <c r="E4" s="383"/>
      <c r="F4" s="383"/>
      <c r="G4" s="383"/>
      <c r="H4" s="383"/>
      <c r="I4" s="383"/>
      <c r="J4" s="383"/>
      <c r="K4" s="383"/>
      <c r="L4" s="383"/>
      <c r="M4" s="383"/>
    </row>
    <row r="5" spans="1:14" ht="26.25" customHeight="1" thickBot="1" x14ac:dyDescent="0.3">
      <c r="A5" s="5"/>
      <c r="B5" s="5"/>
      <c r="C5" s="5"/>
      <c r="D5" s="5"/>
      <c r="E5" s="5"/>
      <c r="F5" s="5"/>
      <c r="G5" s="5"/>
      <c r="H5" s="5"/>
      <c r="I5" s="5"/>
      <c r="J5" s="5"/>
      <c r="K5" s="5"/>
      <c r="L5" s="5"/>
      <c r="M5" s="5"/>
    </row>
    <row r="6" spans="1:14" ht="58.5" customHeight="1" thickBot="1" x14ac:dyDescent="0.3">
      <c r="A6" s="391" t="s">
        <v>10</v>
      </c>
      <c r="B6" s="392"/>
      <c r="C6" s="190"/>
      <c r="D6" s="388" t="s">
        <v>37</v>
      </c>
      <c r="E6" s="389"/>
      <c r="F6" s="389"/>
      <c r="G6" s="389"/>
      <c r="H6" s="390"/>
      <c r="I6" s="388" t="s">
        <v>41</v>
      </c>
      <c r="J6" s="389"/>
      <c r="K6" s="389"/>
      <c r="L6" s="389"/>
      <c r="M6" s="390"/>
    </row>
    <row r="7" spans="1:14" ht="36" customHeight="1" thickBot="1" x14ac:dyDescent="0.3">
      <c r="A7" s="393"/>
      <c r="B7" s="394"/>
      <c r="C7" s="191"/>
      <c r="D7" s="192" t="s">
        <v>11</v>
      </c>
      <c r="E7" s="193"/>
      <c r="F7" s="386" t="s">
        <v>12</v>
      </c>
      <c r="G7" s="395" t="s">
        <v>13</v>
      </c>
      <c r="H7" s="395" t="s">
        <v>14</v>
      </c>
      <c r="I7" s="193" t="s">
        <v>11</v>
      </c>
      <c r="J7" s="193"/>
      <c r="K7" s="386" t="s">
        <v>12</v>
      </c>
      <c r="L7" s="395" t="s">
        <v>13</v>
      </c>
      <c r="M7" s="395" t="s">
        <v>14</v>
      </c>
    </row>
    <row r="8" spans="1:14" ht="63" customHeight="1" thickBot="1" x14ac:dyDescent="0.3">
      <c r="A8" s="395" t="s">
        <v>15</v>
      </c>
      <c r="B8" s="395"/>
      <c r="C8" s="221" t="s">
        <v>16</v>
      </c>
      <c r="D8" s="350" t="s">
        <v>17</v>
      </c>
      <c r="E8" s="220" t="s">
        <v>18</v>
      </c>
      <c r="F8" s="387"/>
      <c r="G8" s="396"/>
      <c r="H8" s="396"/>
      <c r="I8" s="220" t="s">
        <v>17</v>
      </c>
      <c r="J8" s="220" t="s">
        <v>18</v>
      </c>
      <c r="K8" s="387"/>
      <c r="L8" s="396"/>
      <c r="M8" s="396"/>
    </row>
    <row r="9" spans="1:14" ht="28.5" customHeight="1" thickBot="1" x14ac:dyDescent="0.3">
      <c r="A9" s="384" t="s">
        <v>112</v>
      </c>
      <c r="B9" s="385"/>
      <c r="C9" s="196" t="s">
        <v>142</v>
      </c>
      <c r="D9" s="197"/>
      <c r="E9" s="198"/>
      <c r="F9" s="200"/>
      <c r="G9" s="198"/>
      <c r="H9" s="199"/>
      <c r="I9" s="197"/>
      <c r="J9" s="198"/>
      <c r="K9" s="200"/>
      <c r="L9" s="198"/>
      <c r="M9" s="199"/>
    </row>
    <row r="10" spans="1:14" ht="28.5" customHeight="1" x14ac:dyDescent="0.25">
      <c r="A10" s="397" t="s">
        <v>117</v>
      </c>
      <c r="B10" s="398"/>
      <c r="C10" s="211">
        <v>60</v>
      </c>
      <c r="D10" s="222"/>
      <c r="E10" s="223"/>
      <c r="F10" s="224"/>
      <c r="G10" s="223"/>
      <c r="H10" s="225"/>
      <c r="I10" s="222"/>
      <c r="J10" s="223"/>
      <c r="K10" s="224"/>
      <c r="L10" s="223"/>
      <c r="M10" s="225"/>
    </row>
    <row r="11" spans="1:14" ht="48.75" customHeight="1" x14ac:dyDescent="0.25">
      <c r="A11" s="404" t="s">
        <v>169</v>
      </c>
      <c r="B11" s="405"/>
      <c r="C11" s="351">
        <v>3.75</v>
      </c>
      <c r="D11" s="202" t="s">
        <v>38</v>
      </c>
      <c r="E11" s="125"/>
      <c r="F11" s="203">
        <v>377</v>
      </c>
      <c r="G11" s="201" t="s">
        <v>236</v>
      </c>
      <c r="H11" s="229">
        <v>3.75</v>
      </c>
      <c r="I11" s="202" t="s">
        <v>38</v>
      </c>
      <c r="J11" s="125"/>
      <c r="K11" s="203">
        <v>492</v>
      </c>
      <c r="L11" s="357" t="s">
        <v>251</v>
      </c>
      <c r="M11" s="229">
        <v>3.75</v>
      </c>
      <c r="N11" s="15"/>
    </row>
    <row r="12" spans="1:14" ht="31.5" customHeight="1" x14ac:dyDescent="0.25">
      <c r="A12" s="404" t="s">
        <v>170</v>
      </c>
      <c r="B12" s="405"/>
      <c r="C12" s="351">
        <v>3.75</v>
      </c>
      <c r="D12" s="202" t="s">
        <v>38</v>
      </c>
      <c r="E12" s="125"/>
      <c r="F12" s="203">
        <v>377</v>
      </c>
      <c r="G12" s="356" t="s">
        <v>236</v>
      </c>
      <c r="H12" s="205">
        <v>3.75</v>
      </c>
      <c r="I12" s="202" t="s">
        <v>38</v>
      </c>
      <c r="J12" s="125"/>
      <c r="K12" s="203">
        <v>492</v>
      </c>
      <c r="L12" s="204" t="s">
        <v>251</v>
      </c>
      <c r="M12" s="205">
        <v>3.75</v>
      </c>
      <c r="N12" s="15"/>
    </row>
    <row r="13" spans="1:14" ht="14.25" customHeight="1" x14ac:dyDescent="0.25">
      <c r="A13" s="404" t="s">
        <v>121</v>
      </c>
      <c r="B13" s="405"/>
      <c r="C13" s="351">
        <v>3.75</v>
      </c>
      <c r="D13" s="202" t="s">
        <v>38</v>
      </c>
      <c r="E13" s="125"/>
      <c r="F13" s="203">
        <v>377</v>
      </c>
      <c r="G13" s="204" t="s">
        <v>237</v>
      </c>
      <c r="H13" s="205">
        <v>3.75</v>
      </c>
      <c r="I13" s="202" t="s">
        <v>38</v>
      </c>
      <c r="J13" s="125"/>
      <c r="K13" s="203">
        <v>492</v>
      </c>
      <c r="L13" s="204" t="s">
        <v>251</v>
      </c>
      <c r="M13" s="205">
        <v>3.75</v>
      </c>
      <c r="N13" s="15"/>
    </row>
    <row r="14" spans="1:14" ht="26.25" customHeight="1" x14ac:dyDescent="0.25">
      <c r="A14" s="404" t="s">
        <v>96</v>
      </c>
      <c r="B14" s="405"/>
      <c r="C14" s="351">
        <v>3.75</v>
      </c>
      <c r="D14" s="202" t="s">
        <v>38</v>
      </c>
      <c r="E14" s="125"/>
      <c r="F14" s="203">
        <v>377</v>
      </c>
      <c r="G14" s="204" t="s">
        <v>238</v>
      </c>
      <c r="H14" s="205">
        <v>3.75</v>
      </c>
      <c r="I14" s="202" t="s">
        <v>38</v>
      </c>
      <c r="J14" s="125"/>
      <c r="K14" s="203">
        <v>492</v>
      </c>
      <c r="L14" s="204" t="s">
        <v>251</v>
      </c>
      <c r="M14" s="205">
        <v>3.75</v>
      </c>
      <c r="N14" s="15"/>
    </row>
    <row r="15" spans="1:14" x14ac:dyDescent="0.25">
      <c r="A15" s="404" t="s">
        <v>122</v>
      </c>
      <c r="B15" s="405"/>
      <c r="C15" s="351">
        <v>3.75</v>
      </c>
      <c r="D15" s="202" t="s">
        <v>38</v>
      </c>
      <c r="E15" s="125"/>
      <c r="F15" s="203">
        <v>377</v>
      </c>
      <c r="G15" s="204" t="s">
        <v>239</v>
      </c>
      <c r="H15" s="205">
        <v>3.75</v>
      </c>
      <c r="I15" s="202" t="s">
        <v>38</v>
      </c>
      <c r="J15" s="125"/>
      <c r="K15" s="203">
        <v>492</v>
      </c>
      <c r="L15" s="204" t="s">
        <v>251</v>
      </c>
      <c r="M15" s="205">
        <v>3.75</v>
      </c>
      <c r="N15" s="15"/>
    </row>
    <row r="16" spans="1:14" ht="28.5" x14ac:dyDescent="0.25">
      <c r="A16" s="404" t="s">
        <v>171</v>
      </c>
      <c r="B16" s="405"/>
      <c r="C16" s="351">
        <v>3.75</v>
      </c>
      <c r="D16" s="202" t="s">
        <v>38</v>
      </c>
      <c r="E16" s="125"/>
      <c r="F16" s="203">
        <v>377</v>
      </c>
      <c r="G16" s="204" t="s">
        <v>240</v>
      </c>
      <c r="H16" s="205">
        <v>3.75</v>
      </c>
      <c r="I16" s="202" t="s">
        <v>38</v>
      </c>
      <c r="J16" s="125"/>
      <c r="K16" s="203">
        <v>492</v>
      </c>
      <c r="L16" s="204" t="s">
        <v>251</v>
      </c>
      <c r="M16" s="205">
        <v>3.75</v>
      </c>
      <c r="N16" s="15"/>
    </row>
    <row r="17" spans="1:14" ht="14.25" customHeight="1" x14ac:dyDescent="0.25">
      <c r="A17" s="404" t="s">
        <v>172</v>
      </c>
      <c r="B17" s="405"/>
      <c r="C17" s="351">
        <v>3.75</v>
      </c>
      <c r="D17" s="202" t="s">
        <v>38</v>
      </c>
      <c r="E17" s="125"/>
      <c r="F17" s="203">
        <v>377</v>
      </c>
      <c r="G17" s="204" t="s">
        <v>241</v>
      </c>
      <c r="H17" s="205">
        <v>3.75</v>
      </c>
      <c r="I17" s="202" t="s">
        <v>38</v>
      </c>
      <c r="J17" s="125"/>
      <c r="K17" s="203">
        <v>492</v>
      </c>
      <c r="L17" s="204" t="s">
        <v>251</v>
      </c>
      <c r="M17" s="205">
        <v>3.75</v>
      </c>
      <c r="N17" s="15"/>
    </row>
    <row r="18" spans="1:14" ht="28.5" x14ac:dyDescent="0.25">
      <c r="A18" s="404" t="s">
        <v>173</v>
      </c>
      <c r="B18" s="405"/>
      <c r="C18" s="351">
        <v>3.75</v>
      </c>
      <c r="D18" s="202" t="s">
        <v>38</v>
      </c>
      <c r="E18" s="125"/>
      <c r="F18" s="203">
        <v>377</v>
      </c>
      <c r="G18" s="204" t="s">
        <v>242</v>
      </c>
      <c r="H18" s="205">
        <v>3.75</v>
      </c>
      <c r="I18" s="202" t="s">
        <v>38</v>
      </c>
      <c r="J18" s="125"/>
      <c r="K18" s="203">
        <v>492</v>
      </c>
      <c r="L18" s="204" t="s">
        <v>251</v>
      </c>
      <c r="M18" s="205">
        <v>3.75</v>
      </c>
      <c r="N18" s="15"/>
    </row>
    <row r="19" spans="1:14" ht="28.5" x14ac:dyDescent="0.25">
      <c r="A19" s="404" t="s">
        <v>174</v>
      </c>
      <c r="B19" s="405"/>
      <c r="C19" s="351">
        <v>3.75</v>
      </c>
      <c r="D19" s="202" t="s">
        <v>38</v>
      </c>
      <c r="E19" s="125"/>
      <c r="F19" s="203">
        <v>377</v>
      </c>
      <c r="G19" s="204" t="s">
        <v>244</v>
      </c>
      <c r="H19" s="205">
        <v>3.75</v>
      </c>
      <c r="I19" s="202" t="s">
        <v>38</v>
      </c>
      <c r="J19" s="125"/>
      <c r="K19" s="203">
        <v>492</v>
      </c>
      <c r="L19" s="204" t="s">
        <v>251</v>
      </c>
      <c r="M19" s="205">
        <v>3.75</v>
      </c>
      <c r="N19" s="15"/>
    </row>
    <row r="20" spans="1:14" ht="28.5" x14ac:dyDescent="0.25">
      <c r="A20" s="404" t="s">
        <v>175</v>
      </c>
      <c r="B20" s="405"/>
      <c r="C20" s="351">
        <v>3.75</v>
      </c>
      <c r="D20" s="202" t="s">
        <v>38</v>
      </c>
      <c r="E20" s="125"/>
      <c r="F20" s="203">
        <v>377</v>
      </c>
      <c r="G20" s="204" t="s">
        <v>243</v>
      </c>
      <c r="H20" s="205">
        <v>3.75</v>
      </c>
      <c r="I20" s="202" t="s">
        <v>38</v>
      </c>
      <c r="J20" s="125"/>
      <c r="K20" s="203">
        <v>492</v>
      </c>
      <c r="L20" s="204" t="s">
        <v>251</v>
      </c>
      <c r="M20" s="205">
        <v>3.75</v>
      </c>
      <c r="N20" s="15"/>
    </row>
    <row r="21" spans="1:14" ht="28.5" x14ac:dyDescent="0.25">
      <c r="A21" s="404" t="s">
        <v>176</v>
      </c>
      <c r="B21" s="405"/>
      <c r="C21" s="351">
        <v>3.75</v>
      </c>
      <c r="D21" s="202" t="s">
        <v>38</v>
      </c>
      <c r="E21" s="125"/>
      <c r="F21" s="203">
        <v>377</v>
      </c>
      <c r="G21" s="204" t="s">
        <v>244</v>
      </c>
      <c r="H21" s="205">
        <v>3.75</v>
      </c>
      <c r="I21" s="202" t="s">
        <v>38</v>
      </c>
      <c r="J21" s="125"/>
      <c r="K21" s="203">
        <v>492</v>
      </c>
      <c r="L21" s="204" t="s">
        <v>251</v>
      </c>
      <c r="M21" s="205">
        <v>3.75</v>
      </c>
      <c r="N21" s="15"/>
    </row>
    <row r="22" spans="1:14" x14ac:dyDescent="0.25">
      <c r="A22" s="404" t="s">
        <v>177</v>
      </c>
      <c r="B22" s="405"/>
      <c r="C22" s="351">
        <v>3.75</v>
      </c>
      <c r="D22" s="202" t="s">
        <v>38</v>
      </c>
      <c r="E22" s="125"/>
      <c r="F22" s="203">
        <v>377</v>
      </c>
      <c r="G22" s="204" t="s">
        <v>231</v>
      </c>
      <c r="H22" s="205">
        <v>3.75</v>
      </c>
      <c r="I22" s="202" t="s">
        <v>38</v>
      </c>
      <c r="J22" s="125"/>
      <c r="K22" s="203">
        <v>492</v>
      </c>
      <c r="L22" s="204" t="s">
        <v>251</v>
      </c>
      <c r="M22" s="205">
        <v>3.75</v>
      </c>
      <c r="N22" s="15"/>
    </row>
    <row r="23" spans="1:14" x14ac:dyDescent="0.25">
      <c r="A23" s="404" t="s">
        <v>131</v>
      </c>
      <c r="B23" s="405"/>
      <c r="C23" s="351">
        <v>3.75</v>
      </c>
      <c r="D23" s="202" t="s">
        <v>38</v>
      </c>
      <c r="E23" s="125"/>
      <c r="F23" s="203">
        <v>377</v>
      </c>
      <c r="G23" s="204" t="s">
        <v>245</v>
      </c>
      <c r="H23" s="205">
        <v>3.75</v>
      </c>
      <c r="I23" s="202" t="s">
        <v>38</v>
      </c>
      <c r="J23" s="125"/>
      <c r="K23" s="203">
        <v>492</v>
      </c>
      <c r="L23" s="204" t="s">
        <v>251</v>
      </c>
      <c r="M23" s="205">
        <v>3.75</v>
      </c>
      <c r="N23" s="15"/>
    </row>
    <row r="24" spans="1:14" ht="28.5" x14ac:dyDescent="0.25">
      <c r="A24" s="404" t="s">
        <v>178</v>
      </c>
      <c r="B24" s="405"/>
      <c r="C24" s="351">
        <v>3.75</v>
      </c>
      <c r="D24" s="202" t="s">
        <v>38</v>
      </c>
      <c r="E24" s="125"/>
      <c r="F24" s="203">
        <v>377</v>
      </c>
      <c r="G24" s="204" t="s">
        <v>246</v>
      </c>
      <c r="H24" s="205">
        <v>3.75</v>
      </c>
      <c r="I24" s="202" t="s">
        <v>38</v>
      </c>
      <c r="J24" s="125"/>
      <c r="K24" s="203">
        <v>492</v>
      </c>
      <c r="L24" s="204" t="s">
        <v>251</v>
      </c>
      <c r="M24" s="205">
        <v>3.75</v>
      </c>
      <c r="N24" s="15"/>
    </row>
    <row r="25" spans="1:14" x14ac:dyDescent="0.25">
      <c r="A25" s="404" t="s">
        <v>85</v>
      </c>
      <c r="B25" s="405"/>
      <c r="C25" s="351">
        <v>3.75</v>
      </c>
      <c r="D25" s="202"/>
      <c r="E25" s="125" t="s">
        <v>38</v>
      </c>
      <c r="F25" s="203">
        <v>377</v>
      </c>
      <c r="G25" s="204" t="s">
        <v>228</v>
      </c>
      <c r="H25" s="205">
        <v>0</v>
      </c>
      <c r="I25" s="202" t="s">
        <v>38</v>
      </c>
      <c r="J25" s="125"/>
      <c r="K25" s="203">
        <v>492</v>
      </c>
      <c r="L25" s="204" t="s">
        <v>251</v>
      </c>
      <c r="M25" s="205">
        <v>3.75</v>
      </c>
      <c r="N25" s="15"/>
    </row>
    <row r="26" spans="1:14" x14ac:dyDescent="0.25">
      <c r="A26" s="404" t="s">
        <v>136</v>
      </c>
      <c r="B26" s="405"/>
      <c r="C26" s="351">
        <v>3.75</v>
      </c>
      <c r="D26" s="202" t="s">
        <v>38</v>
      </c>
      <c r="E26" s="125"/>
      <c r="F26" s="203">
        <v>377</v>
      </c>
      <c r="G26" s="204" t="s">
        <v>247</v>
      </c>
      <c r="H26" s="205">
        <v>3.75</v>
      </c>
      <c r="I26" s="202" t="s">
        <v>38</v>
      </c>
      <c r="J26" s="125"/>
      <c r="K26" s="203">
        <v>492</v>
      </c>
      <c r="L26" s="204" t="s">
        <v>251</v>
      </c>
      <c r="M26" s="205">
        <v>3.75</v>
      </c>
      <c r="N26" s="15"/>
    </row>
    <row r="27" spans="1:14" ht="38.25" customHeight="1" x14ac:dyDescent="0.25">
      <c r="A27" s="399" t="s">
        <v>138</v>
      </c>
      <c r="B27" s="400"/>
      <c r="C27" s="227"/>
      <c r="D27" s="202"/>
      <c r="E27" s="125"/>
      <c r="F27" s="203"/>
      <c r="G27" s="204"/>
      <c r="H27" s="205"/>
      <c r="I27" s="202"/>
      <c r="J27" s="125"/>
      <c r="K27" s="203"/>
      <c r="L27" s="204"/>
      <c r="M27" s="205"/>
      <c r="N27" s="15"/>
    </row>
    <row r="28" spans="1:14" ht="180" customHeight="1" x14ac:dyDescent="0.25">
      <c r="A28" s="403" t="s">
        <v>179</v>
      </c>
      <c r="B28" s="403"/>
      <c r="C28" s="228">
        <v>60</v>
      </c>
      <c r="D28" s="202"/>
      <c r="E28" s="125" t="s">
        <v>38</v>
      </c>
      <c r="F28" s="203">
        <v>377</v>
      </c>
      <c r="G28" s="204" t="s">
        <v>228</v>
      </c>
      <c r="H28" s="205">
        <v>0</v>
      </c>
      <c r="I28" s="202"/>
      <c r="J28" s="125" t="s">
        <v>38</v>
      </c>
      <c r="K28" s="203">
        <v>493</v>
      </c>
      <c r="L28" s="204" t="s">
        <v>228</v>
      </c>
      <c r="M28" s="205">
        <v>0</v>
      </c>
      <c r="N28" s="15"/>
    </row>
    <row r="29" spans="1:14" ht="57" customHeight="1" x14ac:dyDescent="0.25">
      <c r="A29" s="399" t="s">
        <v>140</v>
      </c>
      <c r="B29" s="400"/>
      <c r="C29" s="227"/>
      <c r="D29" s="202"/>
      <c r="E29" s="125"/>
      <c r="F29" s="203"/>
      <c r="G29" s="204"/>
      <c r="H29" s="205"/>
      <c r="I29" s="202"/>
      <c r="J29" s="125"/>
      <c r="K29" s="203"/>
      <c r="L29" s="204"/>
      <c r="M29" s="205"/>
      <c r="N29" s="15"/>
    </row>
    <row r="30" spans="1:14" ht="38.25" customHeight="1" x14ac:dyDescent="0.25">
      <c r="A30" s="381" t="s">
        <v>81</v>
      </c>
      <c r="B30" s="382"/>
      <c r="C30" s="228">
        <v>15</v>
      </c>
      <c r="D30" s="202" t="s">
        <v>38</v>
      </c>
      <c r="E30" s="125"/>
      <c r="F30" s="203">
        <v>377</v>
      </c>
      <c r="G30" s="204" t="s">
        <v>231</v>
      </c>
      <c r="H30" s="205">
        <v>15</v>
      </c>
      <c r="I30" s="202"/>
      <c r="J30" s="125" t="s">
        <v>38</v>
      </c>
      <c r="K30" s="203">
        <v>494</v>
      </c>
      <c r="L30" s="204" t="s">
        <v>228</v>
      </c>
      <c r="M30" s="205">
        <v>0</v>
      </c>
      <c r="N30" s="15"/>
    </row>
    <row r="31" spans="1:14" ht="27.75" customHeight="1" x14ac:dyDescent="0.25">
      <c r="A31" s="381" t="s">
        <v>74</v>
      </c>
      <c r="B31" s="382"/>
      <c r="C31" s="228">
        <v>15</v>
      </c>
      <c r="D31" s="202" t="s">
        <v>38</v>
      </c>
      <c r="E31" s="125"/>
      <c r="F31" s="203">
        <v>377</v>
      </c>
      <c r="G31" s="204" t="s">
        <v>231</v>
      </c>
      <c r="H31" s="205">
        <v>15</v>
      </c>
      <c r="I31" s="202" t="s">
        <v>38</v>
      </c>
      <c r="J31" s="125"/>
      <c r="K31" s="203">
        <v>494</v>
      </c>
      <c r="L31" s="204" t="s">
        <v>231</v>
      </c>
      <c r="M31" s="205">
        <v>15</v>
      </c>
      <c r="N31" s="15"/>
    </row>
    <row r="32" spans="1:14" ht="33" customHeight="1" x14ac:dyDescent="0.25">
      <c r="A32" s="381" t="s">
        <v>82</v>
      </c>
      <c r="B32" s="382"/>
      <c r="C32" s="228">
        <v>15</v>
      </c>
      <c r="D32" s="202" t="s">
        <v>38</v>
      </c>
      <c r="E32" s="125"/>
      <c r="F32" s="203">
        <v>377</v>
      </c>
      <c r="G32" s="204" t="s">
        <v>231</v>
      </c>
      <c r="H32" s="205">
        <v>15</v>
      </c>
      <c r="I32" s="202"/>
      <c r="J32" s="125" t="s">
        <v>38</v>
      </c>
      <c r="K32" s="203">
        <v>494</v>
      </c>
      <c r="L32" s="204" t="s">
        <v>228</v>
      </c>
      <c r="M32" s="205">
        <v>0</v>
      </c>
      <c r="N32" s="15"/>
    </row>
    <row r="33" spans="1:14" ht="57" customHeight="1" x14ac:dyDescent="0.25">
      <c r="A33" s="381" t="s">
        <v>83</v>
      </c>
      <c r="B33" s="382"/>
      <c r="C33" s="228">
        <v>15</v>
      </c>
      <c r="D33" s="202" t="s">
        <v>38</v>
      </c>
      <c r="E33" s="125"/>
      <c r="F33" s="203">
        <v>377</v>
      </c>
      <c r="G33" s="204" t="s">
        <v>231</v>
      </c>
      <c r="H33" s="205">
        <v>15</v>
      </c>
      <c r="I33" s="202"/>
      <c r="J33" s="125" t="s">
        <v>38</v>
      </c>
      <c r="K33" s="203">
        <v>494</v>
      </c>
      <c r="L33" s="204" t="s">
        <v>228</v>
      </c>
      <c r="M33" s="205">
        <v>0</v>
      </c>
      <c r="N33" s="15"/>
    </row>
    <row r="34" spans="1:14" ht="27" customHeight="1" x14ac:dyDescent="0.25">
      <c r="A34" s="399" t="s">
        <v>144</v>
      </c>
      <c r="B34" s="400"/>
      <c r="C34" s="124"/>
      <c r="D34" s="202"/>
      <c r="E34" s="125"/>
      <c r="F34" s="203"/>
      <c r="G34" s="204"/>
      <c r="H34" s="205"/>
      <c r="I34" s="202"/>
      <c r="J34" s="125"/>
      <c r="K34" s="203"/>
      <c r="L34" s="204"/>
      <c r="M34" s="205"/>
      <c r="N34" s="15"/>
    </row>
    <row r="35" spans="1:14" ht="27" customHeight="1" x14ac:dyDescent="0.25">
      <c r="A35" s="381" t="s">
        <v>145</v>
      </c>
      <c r="B35" s="382"/>
      <c r="C35" s="124">
        <v>30</v>
      </c>
      <c r="D35" s="202" t="s">
        <v>38</v>
      </c>
      <c r="E35" s="125"/>
      <c r="F35" s="203" t="s">
        <v>253</v>
      </c>
      <c r="G35" s="204" t="s">
        <v>254</v>
      </c>
      <c r="H35" s="205">
        <v>30</v>
      </c>
      <c r="I35" s="202" t="s">
        <v>38</v>
      </c>
      <c r="J35" s="125"/>
      <c r="K35" s="203">
        <v>470</v>
      </c>
      <c r="L35" s="204" t="s">
        <v>267</v>
      </c>
      <c r="M35" s="205">
        <v>30</v>
      </c>
      <c r="N35" s="15"/>
    </row>
    <row r="36" spans="1:14" ht="27" customHeight="1" x14ac:dyDescent="0.25">
      <c r="A36" s="381" t="s">
        <v>146</v>
      </c>
      <c r="B36" s="382"/>
      <c r="C36" s="124">
        <v>10</v>
      </c>
      <c r="D36" s="202" t="s">
        <v>38</v>
      </c>
      <c r="E36" s="125"/>
      <c r="F36" s="203">
        <v>344</v>
      </c>
      <c r="G36" s="204" t="s">
        <v>255</v>
      </c>
      <c r="H36" s="205">
        <v>10</v>
      </c>
      <c r="I36" s="202" t="s">
        <v>38</v>
      </c>
      <c r="J36" s="125"/>
      <c r="K36" s="203">
        <v>470</v>
      </c>
      <c r="L36" s="204" t="s">
        <v>270</v>
      </c>
      <c r="M36" s="205">
        <v>10</v>
      </c>
      <c r="N36" s="15"/>
    </row>
    <row r="37" spans="1:14" ht="28.5" customHeight="1" x14ac:dyDescent="0.25">
      <c r="A37" s="381" t="s">
        <v>147</v>
      </c>
      <c r="B37" s="382"/>
      <c r="C37" s="124">
        <v>10</v>
      </c>
      <c r="D37" s="202" t="s">
        <v>38</v>
      </c>
      <c r="E37" s="125"/>
      <c r="F37" s="203">
        <v>344</v>
      </c>
      <c r="G37" s="204" t="s">
        <v>255</v>
      </c>
      <c r="H37" s="205">
        <v>10</v>
      </c>
      <c r="I37" s="202" t="s">
        <v>38</v>
      </c>
      <c r="J37" s="125"/>
      <c r="K37" s="203">
        <v>470</v>
      </c>
      <c r="L37" s="204" t="s">
        <v>269</v>
      </c>
      <c r="M37" s="205">
        <v>10</v>
      </c>
      <c r="N37" s="15"/>
    </row>
    <row r="38" spans="1:14" ht="20.100000000000001" customHeight="1" thickBot="1" x14ac:dyDescent="0.3">
      <c r="A38" s="379" t="s">
        <v>95</v>
      </c>
      <c r="B38" s="380"/>
      <c r="C38" s="209">
        <f>SUM(C11:C37)</f>
        <v>230</v>
      </c>
      <c r="D38" s="210"/>
      <c r="E38" s="207"/>
      <c r="F38" s="208"/>
      <c r="G38" s="207"/>
      <c r="H38" s="206">
        <f>SUM(H11:H37)</f>
        <v>166.25</v>
      </c>
      <c r="I38" s="210"/>
      <c r="J38" s="207"/>
      <c r="K38" s="208"/>
      <c r="L38" s="207"/>
      <c r="M38" s="206">
        <f>SUM(M11:M37)</f>
        <v>125</v>
      </c>
      <c r="N38" s="15"/>
    </row>
    <row r="39" spans="1:14" s="55" customFormat="1" ht="15.75" x14ac:dyDescent="0.25">
      <c r="F39" s="56"/>
      <c r="G39" s="57"/>
      <c r="H39" s="57"/>
      <c r="K39" s="56"/>
      <c r="L39" s="57"/>
      <c r="M39" s="57"/>
    </row>
    <row r="40" spans="1:14" s="55" customFormat="1" ht="15.75" x14ac:dyDescent="0.25">
      <c r="A40" s="58" t="s">
        <v>34</v>
      </c>
      <c r="B40" s="59"/>
      <c r="C40" s="59"/>
      <c r="D40" s="60"/>
      <c r="F40" s="61"/>
      <c r="I40" s="60"/>
      <c r="K40" s="61"/>
    </row>
    <row r="41" spans="1:14" s="55" customFormat="1" ht="34.5" customHeight="1" x14ac:dyDescent="0.25">
      <c r="A41" s="63"/>
      <c r="B41" s="64"/>
      <c r="C41" s="65"/>
      <c r="D41" s="60"/>
      <c r="F41" s="61"/>
      <c r="I41" s="60"/>
      <c r="K41" s="61"/>
    </row>
    <row r="42" spans="1:14" s="55" customFormat="1" ht="15.75" x14ac:dyDescent="0.25">
      <c r="A42" s="66"/>
      <c r="B42" s="64"/>
      <c r="C42" s="67"/>
      <c r="D42" s="60"/>
      <c r="F42" s="61"/>
      <c r="I42" s="60"/>
      <c r="K42" s="61"/>
    </row>
    <row r="43" spans="1:14" s="55" customFormat="1" ht="16.5" thickBot="1" x14ac:dyDescent="0.3">
      <c r="A43" s="68" t="s">
        <v>71</v>
      </c>
      <c r="B43" s="64"/>
      <c r="C43" s="62"/>
      <c r="D43" s="60"/>
      <c r="F43" s="61"/>
      <c r="I43" s="60"/>
      <c r="K43" s="61"/>
    </row>
    <row r="44" spans="1:14" s="55" customFormat="1" ht="15.75" x14ac:dyDescent="0.25">
      <c r="A44" s="69"/>
      <c r="B44" s="64"/>
      <c r="C44" s="62"/>
      <c r="D44" s="60"/>
      <c r="F44" s="61"/>
      <c r="I44" s="60"/>
      <c r="K44" s="61"/>
    </row>
    <row r="45" spans="1:14" s="55" customFormat="1" ht="15.75" x14ac:dyDescent="0.25">
      <c r="A45" s="69"/>
      <c r="B45" s="64"/>
      <c r="C45" s="59"/>
      <c r="D45" s="60"/>
      <c r="F45" s="61"/>
      <c r="I45" s="60"/>
      <c r="K45" s="61"/>
    </row>
    <row r="46" spans="1:14" s="55" customFormat="1" ht="15.75" x14ac:dyDescent="0.25">
      <c r="A46" s="70"/>
      <c r="B46" s="71"/>
      <c r="C46" s="59"/>
      <c r="D46" s="60"/>
      <c r="F46" s="61"/>
      <c r="I46" s="60"/>
      <c r="K46" s="61"/>
    </row>
    <row r="47" spans="1:14" ht="15" x14ac:dyDescent="0.25">
      <c r="A47" s="274"/>
      <c r="B47" s="272"/>
      <c r="C47" s="25"/>
      <c r="D47" s="269"/>
      <c r="I47" s="269"/>
    </row>
  </sheetData>
  <customSheetViews>
    <customSheetView guid="{265958A5-6BCA-4FF9-B4EE-B694F1AAD982}" scale="90" printArea="1" topLeftCell="B20">
      <selection activeCell="N22" sqref="N22"/>
      <pageMargins left="0.19685039370078741" right="0.31496062992125984" top="0.39370078740157483" bottom="0.39370078740157483" header="0" footer="0"/>
      <printOptions horizontalCentered="1"/>
      <pageSetup scale="50" orientation="landscape" r:id="rId1"/>
      <headerFooter alignWithMargins="0">
        <oddFooter>&amp;L&amp;10Elaboró: UT JLT Valencia &amp; Iragorri Corredores de Seguros
- AON Colombia S.A. - DELIMA Marsh Los Corredores de Seguros&amp;R&amp;10Página &amp;P de &amp;N
11/11/2014</oddFooter>
      </headerFooter>
    </customSheetView>
    <customSheetView guid="{58783D51-03FF-4542-B146-EEC6718DDA32}" scale="80" showPageBreaks="1" printArea="1" view="pageBreakPreview" topLeftCell="A19">
      <selection activeCell="E6" sqref="E6"/>
      <pageMargins left="0.19685039370078741" right="0.31496062992125984" top="0.39370078740157483" bottom="0.39370078740157483" header="0" footer="0"/>
      <printOptions horizontalCentered="1"/>
      <pageSetup scale="50" orientation="landscape" r:id="rId2"/>
      <headerFooter alignWithMargins="0">
        <oddFooter>&amp;L&amp;10Elaboró: UT JLT Valencia &amp; Iragorri Corredores de Seguros
- AON Colombia S.A. - DELIMA Marsh Los Corredores de Seguros&amp;R&amp;10Página &amp;P de &amp;N
11/11/2014</oddFooter>
      </headerFooter>
    </customSheetView>
    <customSheetView guid="{341A533E-ACC9-4DD2-828B-C3FD640A55E5}" scale="80" showPageBreaks="1" printArea="1" view="pageBreakPreview">
      <selection activeCell="H17" sqref="H17"/>
      <pageMargins left="0.19685039370078741" right="0.31496062992125984" top="0.39370078740157483" bottom="0.39370078740157483" header="0" footer="0"/>
      <printOptions horizontalCentered="1"/>
      <pageSetup scale="50" orientation="landscape" r:id="rId3"/>
      <headerFooter alignWithMargins="0">
        <oddFooter>&amp;L&amp;10Elaboró: UT JLT Valencia &amp; Iragorri Corredores de Seguros
- AON Colombia S.A. - DELIMA Marsh Los Corredores de Seguros&amp;R&amp;10Página &amp;P de &amp;N
11/11/2014</oddFooter>
      </headerFooter>
    </customSheetView>
    <customSheetView guid="{3CCE5687-E202-41E5-B7DE-26CC41ABA258}" scale="80" showPageBreaks="1" printArea="1" view="pageBreakPreview">
      <selection activeCell="D10" sqref="D10:D15"/>
      <pageMargins left="0.19685039370078741" right="0.31496062992125984" top="0.39370078740157483" bottom="0.39370078740157483" header="0" footer="0"/>
      <printOptions horizontalCentered="1"/>
      <pageSetup scale="50" orientation="landscape" r:id="rId4"/>
      <headerFooter alignWithMargins="0">
        <oddFooter>&amp;L&amp;10Elaboró: UT JLT Valencia &amp; Iragorri Corredores de Seguros
- AON Colombia S.A. - DELIMA Marsh Los Corredores de Seguros&amp;R&amp;10Página &amp;P de &amp;N
11/11/2014</oddFooter>
      </headerFooter>
    </customSheetView>
    <customSheetView guid="{B3B17080-9220-42D4-860C-34E909BD2C9F}" scale="80" showPageBreaks="1" printArea="1" view="pageBreakPreview" topLeftCell="A11">
      <selection activeCell="I18" sqref="I18:I21"/>
      <pageMargins left="0.19685039370078741" right="0.31496062992125984" top="0.39370078740157483" bottom="0.39370078740157483" header="0" footer="0"/>
      <printOptions horizontalCentered="1"/>
      <pageSetup scale="50" orientation="landscape" r:id="rId5"/>
      <headerFooter alignWithMargins="0">
        <oddFooter>&amp;L&amp;10Elaboró: UT JLT Valencia &amp; Iragorri Corredores de Seguros
- AON Colombia S.A. - DELIMA Marsh Los Corredores de Seguros&amp;R&amp;10Página &amp;P de &amp;N
11/11/2014</oddFooter>
      </headerFooter>
    </customSheetView>
    <customSheetView guid="{8393D604-2CBE-46C9-8D3B-65EF6F790683}" scale="80" showPageBreaks="1" printArea="1" view="pageBreakPreview">
      <selection activeCell="A3" sqref="A3"/>
      <pageMargins left="0.19685039370078741" right="0.31496062992125984" top="0.39370078740157483" bottom="0.39370078740157483" header="0" footer="0"/>
      <printOptions horizontalCentered="1"/>
      <pageSetup scale="50" orientation="landscape" r:id="rId6"/>
      <headerFooter alignWithMargins="0">
        <oddFooter>&amp;L&amp;10Elaboró: UT JLT Valencia &amp; Iragorri Corredores de Seguros
- AON Colombia S.A. - DELIMA Marsh Los Corredores de Seguros&amp;R&amp;10Página &amp;P de &amp;N
11/11/2014</oddFooter>
      </headerFooter>
    </customSheetView>
    <customSheetView guid="{2D8E079E-42EF-49FF-AE88-1C15924BC62A}" scale="80" showPageBreaks="1" printArea="1" view="pageBreakPreview" topLeftCell="A2">
      <selection activeCell="H10" sqref="H10:H15"/>
      <pageMargins left="0.19685039370078741" right="0.31496062992125984" top="0.39370078740157483" bottom="0.39370078740157483" header="0" footer="0"/>
      <printOptions horizontalCentered="1"/>
      <pageSetup scale="50" orientation="landscape" r:id="rId7"/>
      <headerFooter alignWithMargins="0">
        <oddFooter>&amp;L&amp;10Elaboró: UT JLT Valencia &amp; Iragorri Corredores de Seguros
- AON Colombia S.A. - DELIMA Marsh Los Corredores de Seguros&amp;R&amp;10Página &amp;P de &amp;N
11/11/2014</oddFooter>
      </headerFooter>
    </customSheetView>
    <customSheetView guid="{0E16613F-2817-488B-A921-3B521EB2641B}" scale="80" showPageBreaks="1" printArea="1" view="pageBreakPreview" topLeftCell="A2">
      <selection activeCell="I10" sqref="I10:I15"/>
      <pageMargins left="0.19685039370078741" right="0.31496062992125984" top="0.39370078740157483" bottom="0.39370078740157483" header="0" footer="0"/>
      <printOptions horizontalCentered="1"/>
      <pageSetup scale="50" orientation="landscape" r:id="rId8"/>
      <headerFooter alignWithMargins="0">
        <oddFooter>&amp;L&amp;10Elaboró: UT JLT Valencia &amp; Iragorri Corredores de Seguros
- AON Colombia S.A. - DELIMA Marsh Los Corredores de Seguros&amp;R&amp;10Página &amp;P de &amp;N
11/11/2014</oddFooter>
      </headerFooter>
    </customSheetView>
    <customSheetView guid="{CC691784-F769-4F9C-89C0-7A8950C3F7CC}" scale="80" showPageBreaks="1" printArea="1" view="pageBreakPreview">
      <selection activeCell="D10" sqref="D10:D15"/>
      <pageMargins left="0.19685039370078741" right="0.31496062992125984" top="0.39370078740157483" bottom="0.39370078740157483" header="0" footer="0"/>
      <printOptions horizontalCentered="1"/>
      <pageSetup scale="50" orientation="landscape" r:id="rId9"/>
      <headerFooter alignWithMargins="0">
        <oddFooter>&amp;L&amp;10Elaboró: UT JLT Valencia &amp; Iragorri Corredores de Seguros
- AON Colombia S.A. - DELIMA Marsh Los Corredores de Seguros&amp;R&amp;10Página &amp;P de &amp;N
11/11/2014</oddFooter>
      </headerFooter>
    </customSheetView>
  </customSheetViews>
  <mergeCells count="42">
    <mergeCell ref="A3:M3"/>
    <mergeCell ref="A4:M4"/>
    <mergeCell ref="A6:B7"/>
    <mergeCell ref="D6:H6"/>
    <mergeCell ref="I6:M6"/>
    <mergeCell ref="F7:F8"/>
    <mergeCell ref="K7:K8"/>
    <mergeCell ref="M7:M8"/>
    <mergeCell ref="L7:L8"/>
    <mergeCell ref="G7:G8"/>
    <mergeCell ref="H7:H8"/>
    <mergeCell ref="A8:B8"/>
    <mergeCell ref="A9:B9"/>
    <mergeCell ref="A10:B10"/>
    <mergeCell ref="A11:B11"/>
    <mergeCell ref="A12:B12"/>
    <mergeCell ref="A13:B13"/>
    <mergeCell ref="A14:B14"/>
    <mergeCell ref="A15:B15"/>
    <mergeCell ref="A16:B16"/>
    <mergeCell ref="A17:B17"/>
    <mergeCell ref="A18:B18"/>
    <mergeCell ref="A27:B27"/>
    <mergeCell ref="A24:B24"/>
    <mergeCell ref="A25:B25"/>
    <mergeCell ref="A26:B26"/>
    <mergeCell ref="A19:B19"/>
    <mergeCell ref="A20:B20"/>
    <mergeCell ref="A21:B21"/>
    <mergeCell ref="A22:B22"/>
    <mergeCell ref="A23:B23"/>
    <mergeCell ref="A28:B28"/>
    <mergeCell ref="A29:B29"/>
    <mergeCell ref="A30:B30"/>
    <mergeCell ref="A31:B31"/>
    <mergeCell ref="A32:B32"/>
    <mergeCell ref="A35:B35"/>
    <mergeCell ref="A36:B36"/>
    <mergeCell ref="A37:B37"/>
    <mergeCell ref="A38:B38"/>
    <mergeCell ref="A33:B33"/>
    <mergeCell ref="A34:B34"/>
  </mergeCells>
  <printOptions horizontalCentered="1" verticalCentered="1"/>
  <pageMargins left="1.2598425196850394" right="0.70866141732283472" top="0.78740157480314965" bottom="0.78740157480314965" header="0.31496062992125984" footer="0.31496062992125984"/>
  <pageSetup paperSize="9" scale="30" orientation="landscape" r:id="rId10"/>
  <headerFooter>
    <oddFooter>&amp;L&amp;10Elaboró: Innovadora de Seguros S.A.&amp;R&amp;10Página &amp;P de &amp;N
23/10/2018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0"/>
  <sheetViews>
    <sheetView showGridLines="0" view="pageBreakPreview" topLeftCell="B29" zoomScale="70" zoomScaleNormal="80" zoomScaleSheetLayoutView="70" workbookViewId="0">
      <selection activeCell="M41" sqref="M41"/>
    </sheetView>
  </sheetViews>
  <sheetFormatPr baseColWidth="10" defaultColWidth="11.42578125" defaultRowHeight="14.25" x14ac:dyDescent="0.25"/>
  <cols>
    <col min="1" max="1" width="55.28515625" style="1" customWidth="1"/>
    <col min="2" max="2" width="16.28515625" style="1" customWidth="1"/>
    <col min="3" max="3" width="17" style="1" customWidth="1"/>
    <col min="4" max="4" width="7.7109375" style="1" customWidth="1"/>
    <col min="5" max="5" width="10.42578125" style="1" customWidth="1"/>
    <col min="6" max="6" width="12.7109375" style="2" customWidth="1"/>
    <col min="7" max="7" width="44.7109375" style="1" customWidth="1"/>
    <col min="8" max="8" width="18" style="1" customWidth="1"/>
    <col min="9" max="9" width="7.7109375" style="1" customWidth="1"/>
    <col min="10" max="10" width="10.42578125" style="1" customWidth="1"/>
    <col min="11" max="11" width="11.5703125" style="2" customWidth="1"/>
    <col min="12" max="12" width="39.85546875" style="1" customWidth="1"/>
    <col min="13" max="13" width="18.5703125" style="1" customWidth="1"/>
    <col min="14" max="16384" width="11.42578125" style="1"/>
  </cols>
  <sheetData>
    <row r="1" spans="1:14" ht="20.100000000000001" customHeight="1" x14ac:dyDescent="0.25">
      <c r="A1" s="3" t="s">
        <v>72</v>
      </c>
      <c r="B1" s="4"/>
      <c r="C1" s="4"/>
      <c r="D1" s="4"/>
      <c r="E1" s="4"/>
      <c r="F1" s="4"/>
      <c r="G1" s="4"/>
      <c r="H1" s="4"/>
      <c r="I1" s="4"/>
      <c r="J1" s="4"/>
      <c r="K1" s="4"/>
      <c r="L1" s="4"/>
      <c r="M1" s="4"/>
    </row>
    <row r="2" spans="1:14" ht="19.5" customHeight="1" x14ac:dyDescent="0.25">
      <c r="A2" s="3" t="s">
        <v>114</v>
      </c>
      <c r="B2" s="4"/>
      <c r="C2" s="4"/>
      <c r="D2" s="4"/>
      <c r="E2" s="4"/>
      <c r="F2" s="4"/>
      <c r="G2" s="4"/>
      <c r="H2" s="4"/>
      <c r="I2" s="4"/>
      <c r="J2" s="4"/>
      <c r="K2" s="4"/>
      <c r="L2" s="4"/>
      <c r="M2" s="4"/>
    </row>
    <row r="3" spans="1:14" ht="20.100000000000001" customHeight="1" x14ac:dyDescent="0.25">
      <c r="A3" s="383" t="s">
        <v>167</v>
      </c>
      <c r="B3" s="383"/>
      <c r="C3" s="383"/>
      <c r="D3" s="383"/>
      <c r="E3" s="383"/>
      <c r="F3" s="383"/>
      <c r="G3" s="383"/>
      <c r="H3" s="383"/>
      <c r="I3" s="383"/>
      <c r="J3" s="383"/>
      <c r="K3" s="383"/>
      <c r="L3" s="383"/>
      <c r="M3" s="383"/>
    </row>
    <row r="4" spans="1:14" ht="20.100000000000001" customHeight="1" x14ac:dyDescent="0.25">
      <c r="A4" s="383" t="s">
        <v>80</v>
      </c>
      <c r="B4" s="383"/>
      <c r="C4" s="383"/>
      <c r="D4" s="383"/>
      <c r="E4" s="383"/>
      <c r="F4" s="383"/>
      <c r="G4" s="383"/>
      <c r="H4" s="383"/>
      <c r="I4" s="383"/>
      <c r="J4" s="383"/>
      <c r="K4" s="383"/>
      <c r="L4" s="383"/>
      <c r="M4" s="383"/>
    </row>
    <row r="5" spans="1:14" ht="26.25" customHeight="1" thickBot="1" x14ac:dyDescent="0.3">
      <c r="A5" s="5"/>
      <c r="B5" s="5"/>
      <c r="C5" s="5"/>
      <c r="D5" s="5"/>
      <c r="E5" s="5"/>
      <c r="F5" s="5"/>
      <c r="G5" s="5"/>
      <c r="H5" s="5"/>
      <c r="I5" s="5"/>
      <c r="J5" s="5"/>
      <c r="K5" s="5"/>
      <c r="L5" s="5"/>
      <c r="M5" s="5"/>
    </row>
    <row r="6" spans="1:14" ht="58.5" customHeight="1" thickBot="1" x14ac:dyDescent="0.3">
      <c r="A6" s="391" t="s">
        <v>10</v>
      </c>
      <c r="B6" s="392"/>
      <c r="C6" s="190"/>
      <c r="D6" s="388" t="s">
        <v>37</v>
      </c>
      <c r="E6" s="389"/>
      <c r="F6" s="389"/>
      <c r="G6" s="389"/>
      <c r="H6" s="390"/>
      <c r="I6" s="388" t="s">
        <v>41</v>
      </c>
      <c r="J6" s="389"/>
      <c r="K6" s="389"/>
      <c r="L6" s="389"/>
      <c r="M6" s="390"/>
    </row>
    <row r="7" spans="1:14" ht="36" customHeight="1" thickBot="1" x14ac:dyDescent="0.3">
      <c r="A7" s="393"/>
      <c r="B7" s="394"/>
      <c r="C7" s="191"/>
      <c r="D7" s="192" t="s">
        <v>11</v>
      </c>
      <c r="E7" s="193"/>
      <c r="F7" s="386" t="s">
        <v>12</v>
      </c>
      <c r="G7" s="395" t="s">
        <v>13</v>
      </c>
      <c r="H7" s="395" t="s">
        <v>14</v>
      </c>
      <c r="I7" s="193" t="s">
        <v>11</v>
      </c>
      <c r="J7" s="193"/>
      <c r="K7" s="386" t="s">
        <v>12</v>
      </c>
      <c r="L7" s="395" t="s">
        <v>13</v>
      </c>
      <c r="M7" s="395" t="s">
        <v>14</v>
      </c>
    </row>
    <row r="8" spans="1:14" ht="63" customHeight="1" thickBot="1" x14ac:dyDescent="0.3">
      <c r="A8" s="395" t="s">
        <v>15</v>
      </c>
      <c r="B8" s="395"/>
      <c r="C8" s="221" t="s">
        <v>16</v>
      </c>
      <c r="D8" s="350" t="s">
        <v>17</v>
      </c>
      <c r="E8" s="220" t="s">
        <v>18</v>
      </c>
      <c r="F8" s="387"/>
      <c r="G8" s="396"/>
      <c r="H8" s="396"/>
      <c r="I8" s="220" t="s">
        <v>17</v>
      </c>
      <c r="J8" s="220" t="s">
        <v>18</v>
      </c>
      <c r="K8" s="387"/>
      <c r="L8" s="396"/>
      <c r="M8" s="396"/>
    </row>
    <row r="9" spans="1:14" ht="28.5" customHeight="1" thickBot="1" x14ac:dyDescent="0.3">
      <c r="A9" s="384" t="s">
        <v>112</v>
      </c>
      <c r="B9" s="385"/>
      <c r="C9" s="196" t="s">
        <v>142</v>
      </c>
      <c r="D9" s="197"/>
      <c r="E9" s="198"/>
      <c r="F9" s="200"/>
      <c r="G9" s="198"/>
      <c r="H9" s="199"/>
      <c r="I9" s="197"/>
      <c r="J9" s="198"/>
      <c r="K9" s="200"/>
      <c r="L9" s="198"/>
      <c r="M9" s="199"/>
    </row>
    <row r="10" spans="1:14" ht="28.5" customHeight="1" x14ac:dyDescent="0.25">
      <c r="A10" s="397" t="s">
        <v>117</v>
      </c>
      <c r="B10" s="398"/>
      <c r="C10" s="211">
        <v>60</v>
      </c>
      <c r="D10" s="222"/>
      <c r="E10" s="223"/>
      <c r="F10" s="224"/>
      <c r="G10" s="223"/>
      <c r="H10" s="225"/>
      <c r="I10" s="222"/>
      <c r="J10" s="223"/>
      <c r="K10" s="224"/>
      <c r="L10" s="223"/>
      <c r="M10" s="225"/>
    </row>
    <row r="11" spans="1:14" ht="48.75" customHeight="1" x14ac:dyDescent="0.25">
      <c r="A11" s="404" t="s">
        <v>180</v>
      </c>
      <c r="B11" s="405"/>
      <c r="C11" s="352">
        <v>5.5</v>
      </c>
      <c r="D11" s="202" t="s">
        <v>38</v>
      </c>
      <c r="E11" s="125"/>
      <c r="F11" s="203">
        <v>375</v>
      </c>
      <c r="G11" s="201" t="s">
        <v>225</v>
      </c>
      <c r="H11" s="229">
        <v>5.5</v>
      </c>
      <c r="I11" s="202" t="s">
        <v>38</v>
      </c>
      <c r="J11" s="125"/>
      <c r="K11" s="203">
        <v>499</v>
      </c>
      <c r="L11" s="201" t="s">
        <v>251</v>
      </c>
      <c r="M11" s="229">
        <v>5.5</v>
      </c>
      <c r="N11" s="15"/>
    </row>
    <row r="12" spans="1:14" ht="43.5" customHeight="1" x14ac:dyDescent="0.25">
      <c r="A12" s="404" t="s">
        <v>121</v>
      </c>
      <c r="B12" s="405"/>
      <c r="C12" s="352">
        <v>5.5</v>
      </c>
      <c r="D12" s="202" t="s">
        <v>38</v>
      </c>
      <c r="E12" s="125"/>
      <c r="F12" s="203">
        <v>375</v>
      </c>
      <c r="G12" s="204" t="s">
        <v>226</v>
      </c>
      <c r="H12" s="205">
        <v>5.5</v>
      </c>
      <c r="I12" s="202" t="s">
        <v>38</v>
      </c>
      <c r="J12" s="125"/>
      <c r="K12" s="203">
        <v>499</v>
      </c>
      <c r="L12" s="204" t="s">
        <v>251</v>
      </c>
      <c r="M12" s="205">
        <v>5.5</v>
      </c>
      <c r="N12" s="15"/>
    </row>
    <row r="13" spans="1:14" ht="14.25" customHeight="1" x14ac:dyDescent="0.25">
      <c r="A13" s="404" t="s">
        <v>96</v>
      </c>
      <c r="B13" s="405"/>
      <c r="C13" s="352">
        <v>5.5</v>
      </c>
      <c r="D13" s="202" t="s">
        <v>38</v>
      </c>
      <c r="E13" s="125"/>
      <c r="F13" s="203">
        <v>375</v>
      </c>
      <c r="G13" s="204" t="s">
        <v>227</v>
      </c>
      <c r="H13" s="205">
        <v>5.5</v>
      </c>
      <c r="I13" s="202" t="s">
        <v>38</v>
      </c>
      <c r="J13" s="125"/>
      <c r="K13" s="203">
        <v>499</v>
      </c>
      <c r="L13" s="204" t="s">
        <v>251</v>
      </c>
      <c r="M13" s="205">
        <v>5.5</v>
      </c>
      <c r="N13" s="15"/>
    </row>
    <row r="14" spans="1:14" ht="26.25" customHeight="1" x14ac:dyDescent="0.25">
      <c r="A14" s="404" t="s">
        <v>181</v>
      </c>
      <c r="B14" s="405"/>
      <c r="C14" s="352">
        <v>5.5</v>
      </c>
      <c r="D14" s="202" t="s">
        <v>38</v>
      </c>
      <c r="E14" s="125"/>
      <c r="F14" s="203">
        <v>375</v>
      </c>
      <c r="G14" s="204" t="s">
        <v>227</v>
      </c>
      <c r="H14" s="205">
        <v>5.5</v>
      </c>
      <c r="I14" s="202" t="s">
        <v>38</v>
      </c>
      <c r="J14" s="125"/>
      <c r="K14" s="203">
        <v>499</v>
      </c>
      <c r="L14" s="204" t="s">
        <v>251</v>
      </c>
      <c r="M14" s="205">
        <v>5.5</v>
      </c>
      <c r="N14" s="15"/>
    </row>
    <row r="15" spans="1:14" x14ac:dyDescent="0.25">
      <c r="A15" s="404" t="s">
        <v>182</v>
      </c>
      <c r="B15" s="405"/>
      <c r="C15" s="352">
        <v>5.5</v>
      </c>
      <c r="D15" s="202" t="s">
        <v>38</v>
      </c>
      <c r="E15" s="125"/>
      <c r="F15" s="203">
        <v>375</v>
      </c>
      <c r="G15" s="204" t="s">
        <v>227</v>
      </c>
      <c r="H15" s="205">
        <v>5.5</v>
      </c>
      <c r="I15" s="202" t="s">
        <v>38</v>
      </c>
      <c r="J15" s="125"/>
      <c r="K15" s="203">
        <v>499</v>
      </c>
      <c r="L15" s="204" t="s">
        <v>251</v>
      </c>
      <c r="M15" s="205">
        <v>5.5</v>
      </c>
      <c r="N15" s="15"/>
    </row>
    <row r="16" spans="1:14" x14ac:dyDescent="0.25">
      <c r="A16" s="404" t="s">
        <v>183</v>
      </c>
      <c r="B16" s="405"/>
      <c r="C16" s="352">
        <v>5.5</v>
      </c>
      <c r="D16" s="202"/>
      <c r="E16" s="125" t="s">
        <v>38</v>
      </c>
      <c r="F16" s="203">
        <v>375</v>
      </c>
      <c r="G16" s="204" t="s">
        <v>228</v>
      </c>
      <c r="H16" s="205">
        <v>0</v>
      </c>
      <c r="I16" s="202" t="s">
        <v>38</v>
      </c>
      <c r="J16" s="125"/>
      <c r="K16" s="203">
        <v>499</v>
      </c>
      <c r="L16" s="204" t="s">
        <v>251</v>
      </c>
      <c r="M16" s="205">
        <v>5.5</v>
      </c>
      <c r="N16" s="15"/>
    </row>
    <row r="17" spans="1:14" ht="14.25" customHeight="1" x14ac:dyDescent="0.25">
      <c r="A17" s="404" t="s">
        <v>122</v>
      </c>
      <c r="B17" s="405"/>
      <c r="C17" s="352">
        <v>5.4</v>
      </c>
      <c r="D17" s="202"/>
      <c r="E17" s="125" t="s">
        <v>38</v>
      </c>
      <c r="F17" s="203">
        <v>375</v>
      </c>
      <c r="G17" s="204" t="s">
        <v>228</v>
      </c>
      <c r="H17" s="205">
        <v>0</v>
      </c>
      <c r="I17" s="202" t="s">
        <v>38</v>
      </c>
      <c r="J17" s="125"/>
      <c r="K17" s="203">
        <v>499</v>
      </c>
      <c r="L17" s="204" t="s">
        <v>251</v>
      </c>
      <c r="M17" s="205">
        <v>5.4</v>
      </c>
      <c r="N17" s="15"/>
    </row>
    <row r="18" spans="1:14" x14ac:dyDescent="0.25">
      <c r="A18" s="404" t="s">
        <v>173</v>
      </c>
      <c r="B18" s="405"/>
      <c r="C18" s="352">
        <v>5.4</v>
      </c>
      <c r="D18" s="202"/>
      <c r="E18" s="125" t="s">
        <v>38</v>
      </c>
      <c r="F18" s="203">
        <v>375</v>
      </c>
      <c r="G18" s="204" t="s">
        <v>228</v>
      </c>
      <c r="H18" s="205">
        <v>0</v>
      </c>
      <c r="I18" s="202" t="s">
        <v>38</v>
      </c>
      <c r="J18" s="125"/>
      <c r="K18" s="203">
        <v>499</v>
      </c>
      <c r="L18" s="204" t="s">
        <v>251</v>
      </c>
      <c r="M18" s="205">
        <v>5.4</v>
      </c>
      <c r="N18" s="15"/>
    </row>
    <row r="19" spans="1:14" x14ac:dyDescent="0.25">
      <c r="A19" s="404" t="s">
        <v>184</v>
      </c>
      <c r="B19" s="405"/>
      <c r="C19" s="352">
        <v>5.4</v>
      </c>
      <c r="D19" s="202"/>
      <c r="E19" s="125" t="s">
        <v>38</v>
      </c>
      <c r="F19" s="203">
        <v>375</v>
      </c>
      <c r="G19" s="204" t="s">
        <v>228</v>
      </c>
      <c r="H19" s="205">
        <v>0</v>
      </c>
      <c r="I19" s="202" t="s">
        <v>38</v>
      </c>
      <c r="J19" s="125"/>
      <c r="K19" s="203">
        <v>499</v>
      </c>
      <c r="L19" s="204" t="s">
        <v>251</v>
      </c>
      <c r="M19" s="205">
        <v>5.4</v>
      </c>
      <c r="N19" s="15"/>
    </row>
    <row r="20" spans="1:14" x14ac:dyDescent="0.25">
      <c r="A20" s="404" t="s">
        <v>185</v>
      </c>
      <c r="B20" s="405"/>
      <c r="C20" s="352">
        <v>5.4</v>
      </c>
      <c r="D20" s="202"/>
      <c r="E20" s="125" t="s">
        <v>38</v>
      </c>
      <c r="F20" s="203">
        <v>375</v>
      </c>
      <c r="G20" s="204" t="s">
        <v>228</v>
      </c>
      <c r="H20" s="205">
        <v>0</v>
      </c>
      <c r="I20" s="202" t="s">
        <v>38</v>
      </c>
      <c r="J20" s="125"/>
      <c r="K20" s="203">
        <v>499</v>
      </c>
      <c r="L20" s="204" t="s">
        <v>251</v>
      </c>
      <c r="M20" s="205">
        <v>5.4</v>
      </c>
      <c r="N20" s="15"/>
    </row>
    <row r="21" spans="1:14" x14ac:dyDescent="0.25">
      <c r="A21" s="404" t="s">
        <v>136</v>
      </c>
      <c r="B21" s="405"/>
      <c r="C21" s="352">
        <v>5.4</v>
      </c>
      <c r="D21" s="202" t="s">
        <v>38</v>
      </c>
      <c r="E21" s="125"/>
      <c r="F21" s="203">
        <v>375</v>
      </c>
      <c r="G21" s="204" t="s">
        <v>229</v>
      </c>
      <c r="H21" s="205">
        <v>5.4</v>
      </c>
      <c r="I21" s="202" t="s">
        <v>38</v>
      </c>
      <c r="J21" s="125"/>
      <c r="K21" s="203">
        <v>499</v>
      </c>
      <c r="L21" s="204" t="s">
        <v>251</v>
      </c>
      <c r="M21" s="205">
        <v>5.4</v>
      </c>
      <c r="N21" s="15"/>
    </row>
    <row r="22" spans="1:14" ht="38.25" customHeight="1" x14ac:dyDescent="0.25">
      <c r="A22" s="399" t="s">
        <v>138</v>
      </c>
      <c r="B22" s="400"/>
      <c r="C22" s="227"/>
      <c r="D22" s="202"/>
      <c r="E22" s="125"/>
      <c r="F22" s="203"/>
      <c r="G22" s="204"/>
      <c r="H22" s="205"/>
      <c r="I22" s="202"/>
      <c r="J22" s="125"/>
      <c r="K22" s="203"/>
      <c r="L22" s="204"/>
      <c r="M22" s="205"/>
      <c r="N22" s="15"/>
    </row>
    <row r="23" spans="1:14" ht="39" customHeight="1" x14ac:dyDescent="0.25">
      <c r="A23" s="403" t="s">
        <v>186</v>
      </c>
      <c r="B23" s="403"/>
      <c r="C23" s="353">
        <v>6</v>
      </c>
      <c r="D23" s="202"/>
      <c r="E23" s="125"/>
      <c r="F23" s="203"/>
      <c r="G23" s="204"/>
      <c r="H23" s="205"/>
      <c r="I23" s="202" t="s">
        <v>38</v>
      </c>
      <c r="J23" s="125"/>
      <c r="K23" s="203">
        <v>500</v>
      </c>
      <c r="L23" s="204" t="s">
        <v>257</v>
      </c>
      <c r="M23" s="205">
        <v>6</v>
      </c>
      <c r="N23" s="15"/>
    </row>
    <row r="24" spans="1:14" ht="33" customHeight="1" x14ac:dyDescent="0.25">
      <c r="A24" s="406" t="s">
        <v>187</v>
      </c>
      <c r="B24" s="406"/>
      <c r="C24" s="353">
        <v>6</v>
      </c>
      <c r="D24" s="202" t="s">
        <v>38</v>
      </c>
      <c r="E24" s="125"/>
      <c r="F24" s="203">
        <v>375</v>
      </c>
      <c r="G24" s="204" t="s">
        <v>230</v>
      </c>
      <c r="H24" s="205">
        <v>6</v>
      </c>
      <c r="I24" s="202" t="s">
        <v>38</v>
      </c>
      <c r="J24" s="125"/>
      <c r="K24" s="203">
        <v>500</v>
      </c>
      <c r="L24" s="204" t="s">
        <v>258</v>
      </c>
      <c r="M24" s="205">
        <v>6</v>
      </c>
      <c r="N24" s="15"/>
    </row>
    <row r="25" spans="1:14" ht="27" customHeight="1" x14ac:dyDescent="0.25">
      <c r="A25" s="403" t="s">
        <v>188</v>
      </c>
      <c r="B25" s="403"/>
      <c r="C25" s="353">
        <v>6</v>
      </c>
      <c r="D25" s="202" t="s">
        <v>38</v>
      </c>
      <c r="E25" s="125"/>
      <c r="F25" s="203">
        <v>375</v>
      </c>
      <c r="G25" s="204" t="s">
        <v>231</v>
      </c>
      <c r="H25" s="205">
        <v>6</v>
      </c>
      <c r="I25" s="202"/>
      <c r="J25" s="125" t="s">
        <v>38</v>
      </c>
      <c r="K25" s="203">
        <v>500</v>
      </c>
      <c r="L25" s="204" t="s">
        <v>228</v>
      </c>
      <c r="M25" s="205">
        <v>0</v>
      </c>
      <c r="N25" s="15"/>
    </row>
    <row r="26" spans="1:14" ht="92.25" customHeight="1" x14ac:dyDescent="0.25">
      <c r="A26" s="403" t="s">
        <v>189</v>
      </c>
      <c r="B26" s="403"/>
      <c r="C26" s="353">
        <v>6</v>
      </c>
      <c r="D26" s="202"/>
      <c r="E26" s="125" t="s">
        <v>38</v>
      </c>
      <c r="F26" s="203">
        <v>375</v>
      </c>
      <c r="G26" s="204" t="s">
        <v>228</v>
      </c>
      <c r="H26" s="205">
        <v>0</v>
      </c>
      <c r="I26" s="202" t="s">
        <v>38</v>
      </c>
      <c r="J26" s="125"/>
      <c r="K26" s="203">
        <v>500</v>
      </c>
      <c r="L26" s="204" t="s">
        <v>259</v>
      </c>
      <c r="M26" s="205">
        <v>6</v>
      </c>
      <c r="N26" s="15"/>
    </row>
    <row r="27" spans="1:14" ht="51" customHeight="1" x14ac:dyDescent="0.25">
      <c r="A27" s="403" t="s">
        <v>190</v>
      </c>
      <c r="B27" s="403"/>
      <c r="C27" s="353">
        <v>6</v>
      </c>
      <c r="D27" s="202" t="s">
        <v>38</v>
      </c>
      <c r="E27" s="125"/>
      <c r="F27" s="203">
        <v>375</v>
      </c>
      <c r="G27" s="204" t="s">
        <v>232</v>
      </c>
      <c r="H27" s="205">
        <v>6</v>
      </c>
      <c r="I27" s="202" t="s">
        <v>38</v>
      </c>
      <c r="J27" s="125"/>
      <c r="K27" s="203">
        <v>500</v>
      </c>
      <c r="L27" s="204" t="s">
        <v>260</v>
      </c>
      <c r="M27" s="205">
        <v>6</v>
      </c>
      <c r="N27" s="15"/>
    </row>
    <row r="28" spans="1:14" ht="28.5" customHeight="1" x14ac:dyDescent="0.25">
      <c r="A28" s="403" t="s">
        <v>191</v>
      </c>
      <c r="B28" s="403"/>
      <c r="C28" s="353">
        <v>6</v>
      </c>
      <c r="D28" s="202" t="s">
        <v>38</v>
      </c>
      <c r="E28" s="125"/>
      <c r="F28" s="203">
        <v>375</v>
      </c>
      <c r="G28" s="204" t="s">
        <v>233</v>
      </c>
      <c r="H28" s="205">
        <v>6</v>
      </c>
      <c r="I28" s="202"/>
      <c r="J28" s="125" t="s">
        <v>38</v>
      </c>
      <c r="K28" s="203">
        <v>500</v>
      </c>
      <c r="L28" s="204" t="s">
        <v>228</v>
      </c>
      <c r="M28" s="205">
        <v>0</v>
      </c>
      <c r="N28" s="15"/>
    </row>
    <row r="29" spans="1:14" x14ac:dyDescent="0.25">
      <c r="A29" s="403" t="s">
        <v>192</v>
      </c>
      <c r="B29" s="403"/>
      <c r="C29" s="353">
        <v>6</v>
      </c>
      <c r="D29" s="202"/>
      <c r="E29" s="125" t="s">
        <v>38</v>
      </c>
      <c r="F29" s="203">
        <v>375</v>
      </c>
      <c r="G29" s="204" t="s">
        <v>228</v>
      </c>
      <c r="H29" s="205">
        <v>0</v>
      </c>
      <c r="I29" s="202"/>
      <c r="J29" s="125" t="s">
        <v>38</v>
      </c>
      <c r="K29" s="203">
        <v>500</v>
      </c>
      <c r="L29" s="204" t="s">
        <v>228</v>
      </c>
      <c r="M29" s="205">
        <v>0</v>
      </c>
      <c r="N29" s="15"/>
    </row>
    <row r="30" spans="1:14" x14ac:dyDescent="0.25">
      <c r="A30" s="403" t="s">
        <v>193</v>
      </c>
      <c r="B30" s="403"/>
      <c r="C30" s="353">
        <v>6</v>
      </c>
      <c r="D30" s="202"/>
      <c r="E30" s="125" t="s">
        <v>38</v>
      </c>
      <c r="F30" s="203">
        <v>375</v>
      </c>
      <c r="G30" s="204" t="s">
        <v>228</v>
      </c>
      <c r="H30" s="205">
        <v>0</v>
      </c>
      <c r="I30" s="202"/>
      <c r="J30" s="125" t="s">
        <v>38</v>
      </c>
      <c r="K30" s="203">
        <v>500</v>
      </c>
      <c r="L30" s="204" t="s">
        <v>228</v>
      </c>
      <c r="M30" s="205">
        <v>0</v>
      </c>
      <c r="N30" s="15"/>
    </row>
    <row r="31" spans="1:14" ht="28.5" x14ac:dyDescent="0.25">
      <c r="A31" s="403" t="s">
        <v>194</v>
      </c>
      <c r="B31" s="404"/>
      <c r="C31" s="353">
        <v>6</v>
      </c>
      <c r="D31" s="202"/>
      <c r="E31" s="125" t="s">
        <v>38</v>
      </c>
      <c r="F31" s="203">
        <v>375</v>
      </c>
      <c r="G31" s="204" t="s">
        <v>228</v>
      </c>
      <c r="H31" s="205">
        <v>0</v>
      </c>
      <c r="I31" s="202" t="s">
        <v>38</v>
      </c>
      <c r="J31" s="125"/>
      <c r="K31" s="203">
        <v>500</v>
      </c>
      <c r="L31" s="204" t="s">
        <v>260</v>
      </c>
      <c r="M31" s="205">
        <v>6</v>
      </c>
      <c r="N31" s="15"/>
    </row>
    <row r="32" spans="1:14" ht="28.5" x14ac:dyDescent="0.25">
      <c r="A32" s="406" t="s">
        <v>195</v>
      </c>
      <c r="B32" s="407"/>
      <c r="C32" s="353">
        <v>6</v>
      </c>
      <c r="D32" s="202" t="s">
        <v>38</v>
      </c>
      <c r="E32" s="125"/>
      <c r="F32" s="203">
        <v>375</v>
      </c>
      <c r="G32" s="204" t="s">
        <v>234</v>
      </c>
      <c r="H32" s="205">
        <v>6</v>
      </c>
      <c r="I32" s="202"/>
      <c r="J32" s="125" t="s">
        <v>38</v>
      </c>
      <c r="K32" s="203">
        <v>500</v>
      </c>
      <c r="L32" s="204" t="s">
        <v>228</v>
      </c>
      <c r="M32" s="205">
        <v>0</v>
      </c>
      <c r="N32" s="15"/>
    </row>
    <row r="33" spans="1:14" ht="27" customHeight="1" x14ac:dyDescent="0.25">
      <c r="A33" s="399" t="s">
        <v>140</v>
      </c>
      <c r="B33" s="400"/>
      <c r="C33" s="227"/>
      <c r="D33" s="202"/>
      <c r="E33" s="125"/>
      <c r="F33" s="203"/>
      <c r="G33" s="204"/>
      <c r="H33" s="205"/>
      <c r="I33" s="202"/>
      <c r="J33" s="125"/>
      <c r="K33" s="203"/>
      <c r="L33" s="204"/>
      <c r="M33" s="205"/>
      <c r="N33" s="15"/>
    </row>
    <row r="34" spans="1:14" ht="27.75" customHeight="1" x14ac:dyDescent="0.25">
      <c r="A34" s="381" t="s">
        <v>74</v>
      </c>
      <c r="B34" s="382"/>
      <c r="C34" s="124">
        <v>20</v>
      </c>
      <c r="D34" s="202" t="s">
        <v>38</v>
      </c>
      <c r="E34" s="125"/>
      <c r="F34" s="203">
        <v>375</v>
      </c>
      <c r="G34" s="204" t="s">
        <v>235</v>
      </c>
      <c r="H34" s="205">
        <v>20</v>
      </c>
      <c r="I34" s="202" t="s">
        <v>38</v>
      </c>
      <c r="J34" s="125"/>
      <c r="K34" s="203">
        <v>500</v>
      </c>
      <c r="L34" s="204" t="s">
        <v>231</v>
      </c>
      <c r="M34" s="205">
        <v>20</v>
      </c>
      <c r="N34" s="15"/>
    </row>
    <row r="35" spans="1:14" ht="33" customHeight="1" x14ac:dyDescent="0.25">
      <c r="A35" s="381" t="s">
        <v>84</v>
      </c>
      <c r="B35" s="382"/>
      <c r="C35" s="124">
        <v>20</v>
      </c>
      <c r="D35" s="202"/>
      <c r="E35" s="125" t="s">
        <v>38</v>
      </c>
      <c r="F35" s="203">
        <v>375</v>
      </c>
      <c r="G35" s="204" t="s">
        <v>228</v>
      </c>
      <c r="H35" s="205">
        <v>0</v>
      </c>
      <c r="I35" s="202" t="s">
        <v>38</v>
      </c>
      <c r="J35" s="125"/>
      <c r="K35" s="203">
        <v>500</v>
      </c>
      <c r="L35" s="204" t="s">
        <v>231</v>
      </c>
      <c r="M35" s="205">
        <v>20</v>
      </c>
      <c r="N35" s="15"/>
    </row>
    <row r="36" spans="1:14" ht="51.75" customHeight="1" x14ac:dyDescent="0.25">
      <c r="A36" s="381" t="s">
        <v>85</v>
      </c>
      <c r="B36" s="382"/>
      <c r="C36" s="124">
        <v>20</v>
      </c>
      <c r="D36" s="202" t="s">
        <v>38</v>
      </c>
      <c r="E36" s="125"/>
      <c r="F36" s="203">
        <v>375</v>
      </c>
      <c r="G36" s="204" t="s">
        <v>231</v>
      </c>
      <c r="H36" s="205">
        <v>20</v>
      </c>
      <c r="I36" s="202" t="s">
        <v>38</v>
      </c>
      <c r="J36" s="125"/>
      <c r="K36" s="203">
        <v>500</v>
      </c>
      <c r="L36" s="204" t="s">
        <v>231</v>
      </c>
      <c r="M36" s="205">
        <v>20</v>
      </c>
      <c r="N36" s="15"/>
    </row>
    <row r="37" spans="1:14" ht="27" customHeight="1" x14ac:dyDescent="0.25">
      <c r="A37" s="399" t="s">
        <v>144</v>
      </c>
      <c r="B37" s="400"/>
      <c r="C37" s="124"/>
      <c r="D37" s="202"/>
      <c r="E37" s="125"/>
      <c r="F37" s="203"/>
      <c r="G37" s="204"/>
      <c r="H37" s="205"/>
      <c r="I37" s="202"/>
      <c r="J37" s="125"/>
      <c r="K37" s="203"/>
      <c r="L37" s="204"/>
      <c r="M37" s="205"/>
      <c r="N37" s="15"/>
    </row>
    <row r="38" spans="1:14" ht="27" customHeight="1" x14ac:dyDescent="0.25">
      <c r="A38" s="381" t="s">
        <v>145</v>
      </c>
      <c r="B38" s="382"/>
      <c r="C38" s="124">
        <v>30</v>
      </c>
      <c r="D38" s="202" t="s">
        <v>38</v>
      </c>
      <c r="E38" s="125"/>
      <c r="F38" s="203" t="s">
        <v>253</v>
      </c>
      <c r="G38" s="204" t="s">
        <v>254</v>
      </c>
      <c r="H38" s="205">
        <v>30</v>
      </c>
      <c r="I38" s="202" t="s">
        <v>38</v>
      </c>
      <c r="J38" s="125"/>
      <c r="K38" s="203">
        <v>471</v>
      </c>
      <c r="L38" s="204" t="s">
        <v>267</v>
      </c>
      <c r="M38" s="205">
        <v>30</v>
      </c>
      <c r="N38" s="15"/>
    </row>
    <row r="39" spans="1:14" ht="27" customHeight="1" x14ac:dyDescent="0.25">
      <c r="A39" s="381" t="s">
        <v>146</v>
      </c>
      <c r="B39" s="382"/>
      <c r="C39" s="124">
        <v>10</v>
      </c>
      <c r="D39" s="202" t="s">
        <v>38</v>
      </c>
      <c r="E39" s="125"/>
      <c r="F39" s="203">
        <v>344</v>
      </c>
      <c r="G39" s="204" t="s">
        <v>255</v>
      </c>
      <c r="H39" s="205">
        <v>10</v>
      </c>
      <c r="I39" s="202" t="s">
        <v>38</v>
      </c>
      <c r="J39" s="125"/>
      <c r="K39" s="203">
        <v>471</v>
      </c>
      <c r="L39" s="204" t="s">
        <v>270</v>
      </c>
      <c r="M39" s="205">
        <v>10</v>
      </c>
      <c r="N39" s="15"/>
    </row>
    <row r="40" spans="1:14" ht="28.5" customHeight="1" x14ac:dyDescent="0.25">
      <c r="A40" s="381" t="s">
        <v>147</v>
      </c>
      <c r="B40" s="382"/>
      <c r="C40" s="124">
        <v>10</v>
      </c>
      <c r="D40" s="202" t="s">
        <v>38</v>
      </c>
      <c r="E40" s="125"/>
      <c r="F40" s="203">
        <v>344</v>
      </c>
      <c r="G40" s="204" t="s">
        <v>255</v>
      </c>
      <c r="H40" s="205">
        <v>10</v>
      </c>
      <c r="I40" s="202" t="s">
        <v>38</v>
      </c>
      <c r="J40" s="125"/>
      <c r="K40" s="203">
        <v>471</v>
      </c>
      <c r="L40" s="204" t="s">
        <v>269</v>
      </c>
      <c r="M40" s="205">
        <v>10</v>
      </c>
      <c r="N40" s="15"/>
    </row>
    <row r="41" spans="1:14" ht="20.100000000000001" customHeight="1" thickBot="1" x14ac:dyDescent="0.3">
      <c r="A41" s="379" t="s">
        <v>95</v>
      </c>
      <c r="B41" s="380"/>
      <c r="C41" s="209">
        <f>SUM(C11:C40)</f>
        <v>230</v>
      </c>
      <c r="D41" s="210"/>
      <c r="E41" s="207"/>
      <c r="F41" s="208"/>
      <c r="G41" s="207"/>
      <c r="H41" s="206">
        <f>SUM(H11:H40)</f>
        <v>152.9</v>
      </c>
      <c r="I41" s="210"/>
      <c r="J41" s="207"/>
      <c r="K41" s="208"/>
      <c r="L41" s="207"/>
      <c r="M41" s="206">
        <f>SUM(M11:M40)</f>
        <v>200</v>
      </c>
      <c r="N41" s="15"/>
    </row>
    <row r="42" spans="1:14" s="55" customFormat="1" ht="15.75" x14ac:dyDescent="0.25">
      <c r="F42" s="56"/>
      <c r="G42" s="57"/>
      <c r="H42" s="57"/>
      <c r="K42" s="56"/>
      <c r="L42" s="57"/>
      <c r="M42" s="57"/>
    </row>
    <row r="43" spans="1:14" s="55" customFormat="1" ht="16.5" thickBot="1" x14ac:dyDescent="0.3">
      <c r="A43" s="58" t="s">
        <v>34</v>
      </c>
      <c r="B43" s="59"/>
      <c r="C43" s="59"/>
      <c r="D43" s="60"/>
      <c r="F43" s="61"/>
      <c r="I43" s="60"/>
      <c r="K43" s="61"/>
    </row>
    <row r="44" spans="1:14" s="55" customFormat="1" ht="34.5" customHeight="1" x14ac:dyDescent="0.25">
      <c r="A44" s="63"/>
      <c r="B44" s="64"/>
      <c r="C44" s="65"/>
      <c r="D44" s="60"/>
      <c r="F44" s="61"/>
      <c r="I44" s="60"/>
      <c r="K44" s="61"/>
    </row>
    <row r="45" spans="1:14" s="55" customFormat="1" ht="15.75" x14ac:dyDescent="0.25">
      <c r="A45" s="66"/>
      <c r="B45" s="64"/>
      <c r="C45" s="67"/>
      <c r="D45" s="60"/>
      <c r="F45" s="61"/>
      <c r="I45" s="60"/>
      <c r="K45" s="61"/>
    </row>
    <row r="46" spans="1:14" s="55" customFormat="1" ht="15.75" x14ac:dyDescent="0.25">
      <c r="A46" s="68" t="s">
        <v>71</v>
      </c>
      <c r="B46" s="64"/>
      <c r="C46" s="62"/>
      <c r="D46" s="60"/>
      <c r="F46" s="61"/>
      <c r="I46" s="60"/>
      <c r="K46" s="61"/>
    </row>
    <row r="47" spans="1:14" s="55" customFormat="1" ht="15.75" x14ac:dyDescent="0.25">
      <c r="A47" s="69"/>
      <c r="B47" s="64"/>
      <c r="C47" s="62"/>
      <c r="D47" s="60"/>
      <c r="F47" s="61"/>
      <c r="I47" s="60"/>
      <c r="K47" s="61"/>
    </row>
    <row r="48" spans="1:14" s="55" customFormat="1" ht="15.75" x14ac:dyDescent="0.25">
      <c r="A48" s="69"/>
      <c r="B48" s="64"/>
      <c r="C48" s="59"/>
      <c r="D48" s="60"/>
      <c r="F48" s="61"/>
      <c r="I48" s="60"/>
      <c r="K48" s="61"/>
    </row>
    <row r="49" spans="1:11" s="55" customFormat="1" ht="15.75" x14ac:dyDescent="0.25">
      <c r="A49" s="70"/>
      <c r="B49" s="71"/>
      <c r="C49" s="59"/>
      <c r="D49" s="60"/>
      <c r="F49" s="61"/>
      <c r="I49" s="60"/>
      <c r="K49" s="61"/>
    </row>
    <row r="50" spans="1:11" ht="15" x14ac:dyDescent="0.25">
      <c r="A50" s="274"/>
      <c r="B50" s="272"/>
      <c r="C50" s="25"/>
      <c r="D50" s="269"/>
      <c r="I50" s="269"/>
    </row>
  </sheetData>
  <customSheetViews>
    <customSheetView guid="{265958A5-6BCA-4FF9-B4EE-B694F1AAD982}" scale="90" showPageBreaks="1" printArea="1" topLeftCell="B38">
      <selection activeCell="I1" sqref="I1:I1048576"/>
      <pageMargins left="0.19685039370078741" right="0.31496062992125984" top="0.39370078740157483" bottom="0.39370078740157483" header="0" footer="0"/>
      <printOptions horizontalCentered="1"/>
      <pageSetup scale="50" orientation="landscape" r:id="rId1"/>
      <headerFooter alignWithMargins="0">
        <oddFooter>&amp;L&amp;10Elaboró: UT JLT Valencia &amp; Iragorri Corredores de Seguros
- AON Colombia S.A. - DELIMA Marsh Los Corredores de Seguros&amp;R&amp;10Página &amp;P de &amp;N
11/11/2014</oddFooter>
      </headerFooter>
    </customSheetView>
    <customSheetView guid="{58783D51-03FF-4542-B146-EEC6718DDA32}" scale="90" showPageBreaks="1" printArea="1" topLeftCell="B38">
      <selection activeCell="I1" sqref="I1:I1048576"/>
      <pageMargins left="0.19685039370078741" right="0.31496062992125984" top="0.39370078740157483" bottom="0.39370078740157483" header="0" footer="0"/>
      <printOptions horizontalCentered="1"/>
      <pageSetup scale="50" orientation="landscape" r:id="rId2"/>
      <headerFooter alignWithMargins="0">
        <oddFooter>&amp;L&amp;10Elaboró: UT JLT Valencia &amp; Iragorri Corredores de Seguros
- AON Colombia S.A. - DELIMA Marsh Los Corredores de Seguros&amp;R&amp;10Página &amp;P de &amp;N
11/11/2014</oddFooter>
      </headerFooter>
    </customSheetView>
    <customSheetView guid="{341A533E-ACC9-4DD2-828B-C3FD640A55E5}" scale="90" printArea="1" topLeftCell="B38">
      <selection activeCell="I1" sqref="I1:I1048576"/>
      <pageMargins left="0.19685039370078741" right="0.31496062992125984" top="0.39370078740157483" bottom="0.39370078740157483" header="0" footer="0"/>
      <printOptions horizontalCentered="1"/>
      <pageSetup scale="50" orientation="landscape" r:id="rId3"/>
      <headerFooter alignWithMargins="0">
        <oddFooter>&amp;L&amp;10Elaboró: UT JLT Valencia &amp; Iragorri Corredores de Seguros
- AON Colombia S.A. - DELIMA Marsh Los Corredores de Seguros&amp;R&amp;10Página &amp;P de &amp;N
11/11/2014</oddFooter>
      </headerFooter>
    </customSheetView>
    <customSheetView guid="{3CCE5687-E202-41E5-B7DE-26CC41ABA258}" scale="90" showPageBreaks="1" printArea="1" topLeftCell="A13">
      <selection activeCell="H45" sqref="H45"/>
      <pageMargins left="0.19685039370078741" right="0.31496062992125984" top="0.39370078740157483" bottom="0.39370078740157483" header="0" footer="0"/>
      <printOptions horizontalCentered="1"/>
      <pageSetup scale="50" orientation="landscape" r:id="rId4"/>
      <headerFooter alignWithMargins="0">
        <oddFooter>&amp;L&amp;10Elaboró: UT JLT Valencia &amp; Iragorri Corredores de Seguros
- AON Colombia S.A. - DELIMA Marsh Los Corredores de Seguros&amp;R&amp;10Página &amp;P de &amp;N
11/11/2014</oddFooter>
      </headerFooter>
    </customSheetView>
    <customSheetView guid="{B3B17080-9220-42D4-860C-34E909BD2C9F}" scale="90" showPageBreaks="1" printArea="1" topLeftCell="B38">
      <pageMargins left="0.19685039370078741" right="0.31496062992125984" top="0.39370078740157483" bottom="0.39370078740157483" header="0" footer="0"/>
      <printOptions horizontalCentered="1"/>
      <pageSetup scale="50" orientation="landscape" r:id="rId5"/>
      <headerFooter alignWithMargins="0">
        <oddFooter>&amp;L&amp;10Elaboró: UT JLT Valencia &amp; Iragorri Corredores de Seguros
- AON Colombia S.A. - DELIMA Marsh Los Corredores de Seguros&amp;R&amp;10Página &amp;P de &amp;N
11/11/2014</oddFooter>
      </headerFooter>
    </customSheetView>
    <customSheetView guid="{8393D604-2CBE-46C9-8D3B-65EF6F790683}" scale="90" topLeftCell="B38">
      <pageMargins left="0.19685039370078741" right="0.31496062992125984" top="0.39370078740157483" bottom="0.39370078740157483" header="0" footer="0"/>
      <printOptions horizontalCentered="1"/>
      <pageSetup scale="50" orientation="landscape" r:id="rId6"/>
      <headerFooter alignWithMargins="0">
        <oddFooter>&amp;L&amp;10Elaboró: UT JLT Valencia &amp; Iragorri Corredores de Seguros
- AON Colombia S.A. - DELIMA Marsh Los Corredores de Seguros&amp;R&amp;10Página &amp;P de &amp;N
11/11/2014</oddFooter>
      </headerFooter>
    </customSheetView>
    <customSheetView guid="{0E16613F-2817-488B-A921-3B521EB2641B}" scale="90" topLeftCell="B38">
      <pageMargins left="0.19685039370078741" right="0.31496062992125984" top="0.39370078740157483" bottom="0.39370078740157483" header="0" footer="0"/>
      <printOptions horizontalCentered="1"/>
      <pageSetup scale="50" orientation="landscape" r:id="rId7"/>
      <headerFooter alignWithMargins="0">
        <oddFooter>&amp;L&amp;10Elaboró: UT JLT Valencia &amp; Iragorri Corredores de Seguros
- AON Colombia S.A. - DELIMA Marsh Los Corredores de Seguros&amp;R&amp;10Página &amp;P de &amp;N
11/11/2014</oddFooter>
      </headerFooter>
    </customSheetView>
    <customSheetView guid="{CC691784-F769-4F9C-89C0-7A8950C3F7CC}" scale="90" topLeftCell="B38">
      <pageMargins left="0.19685039370078741" right="0.31496062992125984" top="0.39370078740157483" bottom="0.39370078740157483" header="0" footer="0"/>
      <printOptions horizontalCentered="1"/>
      <pageSetup scale="50" orientation="landscape" r:id="rId8"/>
      <headerFooter alignWithMargins="0">
        <oddFooter>&amp;L&amp;10Elaboró: UT JLT Valencia &amp; Iragorri Corredores de Seguros
- AON Colombia S.A. - DELIMA Marsh Los Corredores de Seguros&amp;R&amp;10Página &amp;P de &amp;N
11/11/2014</oddFooter>
      </headerFooter>
    </customSheetView>
  </customSheetViews>
  <mergeCells count="45">
    <mergeCell ref="A3:M3"/>
    <mergeCell ref="A4:M4"/>
    <mergeCell ref="A6:B7"/>
    <mergeCell ref="D6:H6"/>
    <mergeCell ref="I6:M6"/>
    <mergeCell ref="F7:F8"/>
    <mergeCell ref="K7:K8"/>
    <mergeCell ref="L7:L8"/>
    <mergeCell ref="G7:G8"/>
    <mergeCell ref="H7:H8"/>
    <mergeCell ref="A8:B8"/>
    <mergeCell ref="M7:M8"/>
    <mergeCell ref="A9:B9"/>
    <mergeCell ref="A10:B10"/>
    <mergeCell ref="A11:B11"/>
    <mergeCell ref="A12:B12"/>
    <mergeCell ref="A13:B13"/>
    <mergeCell ref="A19:B19"/>
    <mergeCell ref="A20:B20"/>
    <mergeCell ref="A21:B21"/>
    <mergeCell ref="A14:B14"/>
    <mergeCell ref="A15:B15"/>
    <mergeCell ref="A16:B16"/>
    <mergeCell ref="A17:B17"/>
    <mergeCell ref="A18:B18"/>
    <mergeCell ref="A22:B22"/>
    <mergeCell ref="A24:B24"/>
    <mergeCell ref="A25:B25"/>
    <mergeCell ref="A26:B26"/>
    <mergeCell ref="A27:B27"/>
    <mergeCell ref="A23:B23"/>
    <mergeCell ref="A28:B28"/>
    <mergeCell ref="A38:B38"/>
    <mergeCell ref="A39:B39"/>
    <mergeCell ref="A40:B40"/>
    <mergeCell ref="A41:B41"/>
    <mergeCell ref="A36:B36"/>
    <mergeCell ref="A37:B37"/>
    <mergeCell ref="A33:B33"/>
    <mergeCell ref="A34:B34"/>
    <mergeCell ref="A35:B35"/>
    <mergeCell ref="A29:B29"/>
    <mergeCell ref="A30:B30"/>
    <mergeCell ref="A31:B31"/>
    <mergeCell ref="A32:B32"/>
  </mergeCells>
  <printOptions horizontalCentered="1" verticalCentered="1"/>
  <pageMargins left="1.2598425196850394" right="0.70866141732283472" top="0.78740157480314965" bottom="0.78740157480314965" header="0.31496062992125984" footer="0.31496062992125984"/>
  <pageSetup paperSize="9" scale="22" orientation="landscape" r:id="rId9"/>
  <headerFooter>
    <oddFooter>&amp;L&amp;10Elaboró: Innovadora de Seguros S.A.&amp;R&amp;10Página &amp;P de &amp;N
23/10/2018</oddFooter>
  </headerFooter>
  <colBreaks count="1" manualBreakCount="1">
    <brk id="14" max="6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9"/>
  <sheetViews>
    <sheetView showGridLines="0" view="pageBreakPreview" topLeftCell="B25" zoomScale="70" zoomScaleNormal="80" zoomScaleSheetLayoutView="70" workbookViewId="0">
      <selection activeCell="K43" sqref="K43"/>
    </sheetView>
  </sheetViews>
  <sheetFormatPr baseColWidth="10" defaultColWidth="11.42578125" defaultRowHeight="14.25" x14ac:dyDescent="0.25"/>
  <cols>
    <col min="1" max="1" width="55.28515625" style="1" customWidth="1"/>
    <col min="2" max="2" width="16.28515625" style="1" customWidth="1"/>
    <col min="3" max="3" width="17" style="1" customWidth="1"/>
    <col min="4" max="4" width="7.7109375" style="1" customWidth="1"/>
    <col min="5" max="5" width="10.42578125" style="1" customWidth="1"/>
    <col min="6" max="6" width="12.7109375" style="2" customWidth="1"/>
    <col min="7" max="7" width="44.7109375" style="1" customWidth="1"/>
    <col min="8" max="8" width="18" style="1" customWidth="1"/>
    <col min="9" max="9" width="7.7109375" style="1" customWidth="1"/>
    <col min="10" max="10" width="10.42578125" style="1" customWidth="1"/>
    <col min="11" max="11" width="11.5703125" style="2" customWidth="1"/>
    <col min="12" max="12" width="46.140625" style="1" customWidth="1"/>
    <col min="13" max="13" width="18.5703125" style="1" customWidth="1"/>
    <col min="14" max="16384" width="11.42578125" style="1"/>
  </cols>
  <sheetData>
    <row r="1" spans="1:14" ht="20.100000000000001" customHeight="1" x14ac:dyDescent="0.25">
      <c r="A1" s="3" t="s">
        <v>72</v>
      </c>
      <c r="B1" s="4"/>
      <c r="C1" s="4"/>
      <c r="D1" s="4"/>
      <c r="E1" s="4"/>
      <c r="F1" s="4"/>
      <c r="G1" s="4"/>
      <c r="H1" s="4"/>
      <c r="I1" s="4"/>
      <c r="J1" s="4"/>
      <c r="K1" s="4"/>
      <c r="L1" s="4"/>
      <c r="M1" s="4"/>
    </row>
    <row r="2" spans="1:14" ht="19.5" customHeight="1" x14ac:dyDescent="0.25">
      <c r="A2" s="3" t="s">
        <v>114</v>
      </c>
      <c r="B2" s="4"/>
      <c r="C2" s="4"/>
      <c r="D2" s="4"/>
      <c r="E2" s="4"/>
      <c r="F2" s="4"/>
      <c r="G2" s="4"/>
      <c r="H2" s="4"/>
      <c r="I2" s="4"/>
      <c r="J2" s="4"/>
      <c r="K2" s="4"/>
      <c r="L2" s="4"/>
      <c r="M2" s="4"/>
    </row>
    <row r="3" spans="1:14" ht="20.100000000000001" customHeight="1" x14ac:dyDescent="0.25">
      <c r="A3" s="383" t="s">
        <v>206</v>
      </c>
      <c r="B3" s="383"/>
      <c r="C3" s="383"/>
      <c r="D3" s="383"/>
      <c r="E3" s="383"/>
      <c r="F3" s="383"/>
      <c r="G3" s="383"/>
      <c r="H3" s="383"/>
      <c r="I3" s="383"/>
      <c r="J3" s="383"/>
      <c r="K3" s="383"/>
      <c r="L3" s="383"/>
      <c r="M3" s="383"/>
    </row>
    <row r="4" spans="1:14" ht="20.100000000000001" customHeight="1" x14ac:dyDescent="0.25">
      <c r="A4" s="383" t="s">
        <v>80</v>
      </c>
      <c r="B4" s="383"/>
      <c r="C4" s="383"/>
      <c r="D4" s="383"/>
      <c r="E4" s="383"/>
      <c r="F4" s="383"/>
      <c r="G4" s="383"/>
      <c r="H4" s="383"/>
      <c r="I4" s="383"/>
      <c r="J4" s="383"/>
      <c r="K4" s="383"/>
      <c r="L4" s="383"/>
      <c r="M4" s="383"/>
    </row>
    <row r="5" spans="1:14" ht="26.25" customHeight="1" thickBot="1" x14ac:dyDescent="0.3">
      <c r="A5" s="5"/>
      <c r="B5" s="5"/>
      <c r="C5" s="5"/>
      <c r="D5" s="5"/>
      <c r="E5" s="5"/>
      <c r="F5" s="5"/>
      <c r="G5" s="5"/>
      <c r="H5" s="5"/>
      <c r="I5" s="5"/>
      <c r="J5" s="5"/>
      <c r="K5" s="5"/>
      <c r="L5" s="5"/>
      <c r="M5" s="5"/>
    </row>
    <row r="6" spans="1:14" ht="58.5" customHeight="1" thickBot="1" x14ac:dyDescent="0.3">
      <c r="A6" s="391" t="s">
        <v>10</v>
      </c>
      <c r="B6" s="392"/>
      <c r="C6" s="190"/>
      <c r="D6" s="388" t="s">
        <v>37</v>
      </c>
      <c r="E6" s="389"/>
      <c r="F6" s="389"/>
      <c r="G6" s="389"/>
      <c r="H6" s="390"/>
      <c r="I6" s="388" t="s">
        <v>41</v>
      </c>
      <c r="J6" s="389"/>
      <c r="K6" s="389"/>
      <c r="L6" s="389"/>
      <c r="M6" s="390"/>
    </row>
    <row r="7" spans="1:14" ht="36" customHeight="1" thickBot="1" x14ac:dyDescent="0.3">
      <c r="A7" s="393"/>
      <c r="B7" s="394"/>
      <c r="C7" s="191"/>
      <c r="D7" s="192" t="s">
        <v>11</v>
      </c>
      <c r="E7" s="193"/>
      <c r="F7" s="386" t="s">
        <v>12</v>
      </c>
      <c r="G7" s="395" t="s">
        <v>13</v>
      </c>
      <c r="H7" s="395" t="s">
        <v>14</v>
      </c>
      <c r="I7" s="193" t="s">
        <v>11</v>
      </c>
      <c r="J7" s="193"/>
      <c r="K7" s="386" t="s">
        <v>12</v>
      </c>
      <c r="L7" s="395" t="s">
        <v>13</v>
      </c>
      <c r="M7" s="395" t="s">
        <v>14</v>
      </c>
    </row>
    <row r="8" spans="1:14" ht="63" customHeight="1" thickBot="1" x14ac:dyDescent="0.3">
      <c r="A8" s="395" t="s">
        <v>15</v>
      </c>
      <c r="B8" s="395"/>
      <c r="C8" s="221" t="s">
        <v>16</v>
      </c>
      <c r="D8" s="350" t="s">
        <v>17</v>
      </c>
      <c r="E8" s="220" t="s">
        <v>18</v>
      </c>
      <c r="F8" s="387"/>
      <c r="G8" s="396"/>
      <c r="H8" s="396"/>
      <c r="I8" s="220" t="s">
        <v>17</v>
      </c>
      <c r="J8" s="220" t="s">
        <v>18</v>
      </c>
      <c r="K8" s="387"/>
      <c r="L8" s="396"/>
      <c r="M8" s="396"/>
    </row>
    <row r="9" spans="1:14" ht="28.5" customHeight="1" thickBot="1" x14ac:dyDescent="0.3">
      <c r="A9" s="384" t="s">
        <v>112</v>
      </c>
      <c r="B9" s="385"/>
      <c r="C9" s="196" t="s">
        <v>142</v>
      </c>
      <c r="D9" s="197"/>
      <c r="E9" s="198"/>
      <c r="F9" s="200"/>
      <c r="G9" s="198"/>
      <c r="H9" s="199"/>
      <c r="I9" s="197"/>
      <c r="J9" s="198"/>
      <c r="K9" s="200"/>
      <c r="L9" s="198"/>
      <c r="M9" s="199"/>
    </row>
    <row r="10" spans="1:14" ht="28.5" customHeight="1" x14ac:dyDescent="0.25">
      <c r="A10" s="397" t="s">
        <v>117</v>
      </c>
      <c r="B10" s="398"/>
      <c r="C10" s="211">
        <v>60</v>
      </c>
      <c r="D10" s="222"/>
      <c r="E10" s="223"/>
      <c r="F10" s="224"/>
      <c r="G10" s="223"/>
      <c r="H10" s="225"/>
      <c r="I10" s="222"/>
      <c r="J10" s="223"/>
      <c r="K10" s="224"/>
      <c r="L10" s="223"/>
      <c r="M10" s="225"/>
    </row>
    <row r="11" spans="1:14" ht="28.5" x14ac:dyDescent="0.25">
      <c r="A11" s="409" t="s">
        <v>196</v>
      </c>
      <c r="B11" s="410"/>
      <c r="C11" s="351">
        <v>6.6</v>
      </c>
      <c r="D11" s="202" t="s">
        <v>38</v>
      </c>
      <c r="E11" s="125"/>
      <c r="F11" s="203">
        <v>383</v>
      </c>
      <c r="G11" s="201" t="s">
        <v>249</v>
      </c>
      <c r="H11" s="229">
        <v>6.6</v>
      </c>
      <c r="I11" s="202" t="s">
        <v>38</v>
      </c>
      <c r="J11" s="125"/>
      <c r="K11" s="203">
        <v>483</v>
      </c>
      <c r="L11" s="357" t="s">
        <v>251</v>
      </c>
      <c r="M11" s="229">
        <v>6.6</v>
      </c>
      <c r="N11" s="15"/>
    </row>
    <row r="12" spans="1:14" ht="34.5" customHeight="1" x14ac:dyDescent="0.25">
      <c r="A12" s="409" t="s">
        <v>197</v>
      </c>
      <c r="B12" s="410"/>
      <c r="C12" s="351">
        <v>6.6</v>
      </c>
      <c r="D12" s="202" t="s">
        <v>38</v>
      </c>
      <c r="E12" s="125"/>
      <c r="F12" s="203">
        <v>383</v>
      </c>
      <c r="G12" s="204" t="s">
        <v>250</v>
      </c>
      <c r="H12" s="205">
        <v>6.6</v>
      </c>
      <c r="I12" s="202" t="s">
        <v>38</v>
      </c>
      <c r="J12" s="125"/>
      <c r="K12" s="203">
        <v>483</v>
      </c>
      <c r="L12" s="204" t="s">
        <v>251</v>
      </c>
      <c r="M12" s="205">
        <v>6.6</v>
      </c>
      <c r="N12" s="15"/>
    </row>
    <row r="13" spans="1:14" ht="45" customHeight="1" x14ac:dyDescent="0.25">
      <c r="A13" s="409" t="s">
        <v>198</v>
      </c>
      <c r="B13" s="410"/>
      <c r="C13" s="351">
        <v>6.6</v>
      </c>
      <c r="D13" s="202" t="s">
        <v>38</v>
      </c>
      <c r="E13" s="125"/>
      <c r="F13" s="203">
        <v>383</v>
      </c>
      <c r="G13" s="204" t="s">
        <v>251</v>
      </c>
      <c r="H13" s="205">
        <v>6.6</v>
      </c>
      <c r="I13" s="202" t="s">
        <v>38</v>
      </c>
      <c r="J13" s="125"/>
      <c r="K13" s="203">
        <v>483</v>
      </c>
      <c r="L13" s="204" t="s">
        <v>251</v>
      </c>
      <c r="M13" s="205">
        <v>6</v>
      </c>
      <c r="N13" s="15"/>
    </row>
    <row r="14" spans="1:14" ht="26.25" customHeight="1" x14ac:dyDescent="0.25">
      <c r="A14" s="409" t="s">
        <v>199</v>
      </c>
      <c r="B14" s="410"/>
      <c r="C14" s="351">
        <v>6.7</v>
      </c>
      <c r="D14" s="202" t="s">
        <v>38</v>
      </c>
      <c r="E14" s="125"/>
      <c r="F14" s="203">
        <v>383</v>
      </c>
      <c r="G14" s="204" t="s">
        <v>251</v>
      </c>
      <c r="H14" s="205">
        <v>6.7</v>
      </c>
      <c r="I14" s="202" t="s">
        <v>38</v>
      </c>
      <c r="J14" s="125"/>
      <c r="K14" s="203">
        <v>483</v>
      </c>
      <c r="L14" s="204" t="s">
        <v>251</v>
      </c>
      <c r="M14" s="205">
        <v>6.7</v>
      </c>
      <c r="N14" s="15"/>
    </row>
    <row r="15" spans="1:14" x14ac:dyDescent="0.25">
      <c r="A15" s="409" t="s">
        <v>121</v>
      </c>
      <c r="B15" s="410"/>
      <c r="C15" s="351">
        <v>6.7</v>
      </c>
      <c r="D15" s="202" t="s">
        <v>38</v>
      </c>
      <c r="E15" s="125"/>
      <c r="F15" s="203">
        <v>383</v>
      </c>
      <c r="G15" s="204" t="s">
        <v>251</v>
      </c>
      <c r="H15" s="205">
        <v>6.7</v>
      </c>
      <c r="I15" s="202" t="s">
        <v>38</v>
      </c>
      <c r="J15" s="125"/>
      <c r="K15" s="203">
        <v>483</v>
      </c>
      <c r="L15" s="204" t="s">
        <v>251</v>
      </c>
      <c r="M15" s="205">
        <v>6.7</v>
      </c>
      <c r="N15" s="15"/>
    </row>
    <row r="16" spans="1:14" x14ac:dyDescent="0.25">
      <c r="A16" s="409" t="s">
        <v>96</v>
      </c>
      <c r="B16" s="410"/>
      <c r="C16" s="351">
        <v>6.7</v>
      </c>
      <c r="D16" s="202" t="s">
        <v>38</v>
      </c>
      <c r="E16" s="125"/>
      <c r="F16" s="203">
        <v>383</v>
      </c>
      <c r="G16" s="204" t="s">
        <v>251</v>
      </c>
      <c r="H16" s="205">
        <v>6.7</v>
      </c>
      <c r="I16" s="202" t="s">
        <v>38</v>
      </c>
      <c r="J16" s="125"/>
      <c r="K16" s="203">
        <v>483</v>
      </c>
      <c r="L16" s="204" t="s">
        <v>251</v>
      </c>
      <c r="M16" s="205">
        <v>6.7</v>
      </c>
      <c r="N16" s="15"/>
    </row>
    <row r="17" spans="1:14" ht="14.25" customHeight="1" x14ac:dyDescent="0.25">
      <c r="A17" s="409" t="s">
        <v>200</v>
      </c>
      <c r="B17" s="410"/>
      <c r="C17" s="351">
        <v>6.7</v>
      </c>
      <c r="D17" s="202" t="s">
        <v>38</v>
      </c>
      <c r="E17" s="125"/>
      <c r="F17" s="203">
        <v>383</v>
      </c>
      <c r="G17" s="204" t="s">
        <v>251</v>
      </c>
      <c r="H17" s="205">
        <v>6.7</v>
      </c>
      <c r="I17" s="202" t="s">
        <v>38</v>
      </c>
      <c r="J17" s="125"/>
      <c r="K17" s="203">
        <v>483</v>
      </c>
      <c r="L17" s="204" t="s">
        <v>251</v>
      </c>
      <c r="M17" s="205">
        <v>6.7</v>
      </c>
      <c r="N17" s="15"/>
    </row>
    <row r="18" spans="1:14" x14ac:dyDescent="0.25">
      <c r="A18" s="409" t="s">
        <v>136</v>
      </c>
      <c r="B18" s="410"/>
      <c r="C18" s="351">
        <v>6.7</v>
      </c>
      <c r="D18" s="202" t="s">
        <v>38</v>
      </c>
      <c r="E18" s="125"/>
      <c r="F18" s="203">
        <v>383</v>
      </c>
      <c r="G18" s="204" t="s">
        <v>251</v>
      </c>
      <c r="H18" s="205">
        <v>6.7</v>
      </c>
      <c r="I18" s="202" t="s">
        <v>38</v>
      </c>
      <c r="J18" s="125"/>
      <c r="K18" s="203">
        <v>483</v>
      </c>
      <c r="L18" s="204" t="s">
        <v>251</v>
      </c>
      <c r="M18" s="205">
        <v>6.7</v>
      </c>
      <c r="N18" s="15"/>
    </row>
    <row r="19" spans="1:14" x14ac:dyDescent="0.25">
      <c r="A19" s="409" t="s">
        <v>201</v>
      </c>
      <c r="B19" s="410"/>
      <c r="C19" s="351">
        <v>6.7</v>
      </c>
      <c r="D19" s="202" t="s">
        <v>38</v>
      </c>
      <c r="E19" s="125"/>
      <c r="F19" s="203">
        <v>383</v>
      </c>
      <c r="G19" s="204" t="s">
        <v>251</v>
      </c>
      <c r="H19" s="205">
        <v>6.7</v>
      </c>
      <c r="I19" s="202" t="s">
        <v>38</v>
      </c>
      <c r="J19" s="125"/>
      <c r="K19" s="203">
        <v>483</v>
      </c>
      <c r="L19" s="204" t="s">
        <v>251</v>
      </c>
      <c r="M19" s="205">
        <v>6.7</v>
      </c>
      <c r="N19" s="15"/>
    </row>
    <row r="20" spans="1:14" ht="38.25" customHeight="1" x14ac:dyDescent="0.25">
      <c r="A20" s="399" t="s">
        <v>138</v>
      </c>
      <c r="B20" s="400"/>
      <c r="C20" s="351"/>
      <c r="D20" s="202"/>
      <c r="E20" s="125"/>
      <c r="F20" s="203"/>
      <c r="G20" s="204"/>
      <c r="H20" s="205"/>
      <c r="I20" s="202"/>
      <c r="J20" s="125"/>
      <c r="K20" s="203"/>
      <c r="L20" s="204"/>
      <c r="M20" s="205"/>
      <c r="N20" s="15"/>
    </row>
    <row r="21" spans="1:14" ht="52.5" customHeight="1" x14ac:dyDescent="0.25">
      <c r="A21" s="411" t="s">
        <v>202</v>
      </c>
      <c r="B21" s="412"/>
      <c r="C21" s="351">
        <v>15</v>
      </c>
      <c r="D21" s="202" t="s">
        <v>38</v>
      </c>
      <c r="E21" s="125"/>
      <c r="F21" s="203">
        <v>384</v>
      </c>
      <c r="G21" s="204" t="s">
        <v>252</v>
      </c>
      <c r="H21" s="205">
        <v>15</v>
      </c>
      <c r="I21" s="202" t="s">
        <v>38</v>
      </c>
      <c r="J21" s="125"/>
      <c r="K21" s="203">
        <v>484</v>
      </c>
      <c r="L21" s="204" t="s">
        <v>256</v>
      </c>
      <c r="M21" s="205">
        <v>15</v>
      </c>
      <c r="N21" s="15"/>
    </row>
    <row r="22" spans="1:14" ht="52.5" customHeight="1" x14ac:dyDescent="0.25">
      <c r="A22" s="403" t="s">
        <v>203</v>
      </c>
      <c r="B22" s="403"/>
      <c r="C22" s="351">
        <v>15</v>
      </c>
      <c r="D22" s="202"/>
      <c r="E22" s="125" t="s">
        <v>38</v>
      </c>
      <c r="F22" s="203">
        <v>384</v>
      </c>
      <c r="G22" s="204"/>
      <c r="H22" s="205">
        <v>0</v>
      </c>
      <c r="I22" s="202"/>
      <c r="J22" s="125" t="s">
        <v>38</v>
      </c>
      <c r="K22" s="203">
        <v>484</v>
      </c>
      <c r="L22" s="204" t="s">
        <v>228</v>
      </c>
      <c r="M22" s="205">
        <v>0</v>
      </c>
      <c r="N22" s="15"/>
    </row>
    <row r="23" spans="1:14" ht="52.5" customHeight="1" x14ac:dyDescent="0.25">
      <c r="A23" s="403" t="s">
        <v>204</v>
      </c>
      <c r="B23" s="403"/>
      <c r="C23" s="351">
        <v>15</v>
      </c>
      <c r="D23" s="202" t="s">
        <v>38</v>
      </c>
      <c r="E23" s="125"/>
      <c r="F23" s="203">
        <v>384</v>
      </c>
      <c r="G23" s="204" t="s">
        <v>252</v>
      </c>
      <c r="H23" s="205">
        <v>15</v>
      </c>
      <c r="I23" s="202"/>
      <c r="J23" s="125" t="s">
        <v>38</v>
      </c>
      <c r="K23" s="203">
        <v>484</v>
      </c>
      <c r="L23" s="204" t="s">
        <v>228</v>
      </c>
      <c r="M23" s="205">
        <v>0</v>
      </c>
      <c r="N23" s="15"/>
    </row>
    <row r="24" spans="1:14" ht="52.5" customHeight="1" x14ac:dyDescent="0.25">
      <c r="A24" s="403" t="s">
        <v>205</v>
      </c>
      <c r="B24" s="403"/>
      <c r="C24" s="351">
        <v>15</v>
      </c>
      <c r="D24" s="202" t="s">
        <v>38</v>
      </c>
      <c r="E24" s="125"/>
      <c r="F24" s="203">
        <v>384</v>
      </c>
      <c r="G24" s="204" t="s">
        <v>252</v>
      </c>
      <c r="H24" s="205">
        <v>15</v>
      </c>
      <c r="I24" s="202" t="s">
        <v>38</v>
      </c>
      <c r="J24" s="125"/>
      <c r="K24" s="203">
        <v>484</v>
      </c>
      <c r="L24" s="204" t="s">
        <v>251</v>
      </c>
      <c r="M24" s="205">
        <v>15</v>
      </c>
      <c r="N24" s="15"/>
    </row>
    <row r="25" spans="1:14" ht="57" customHeight="1" x14ac:dyDescent="0.25">
      <c r="A25" s="399" t="s">
        <v>140</v>
      </c>
      <c r="B25" s="400"/>
      <c r="C25" s="351"/>
      <c r="D25" s="202"/>
      <c r="E25" s="125"/>
      <c r="F25" s="203"/>
      <c r="G25" s="204"/>
      <c r="H25" s="205"/>
      <c r="I25" s="202"/>
      <c r="J25" s="125"/>
      <c r="K25" s="203"/>
      <c r="L25" s="204"/>
      <c r="M25" s="205"/>
      <c r="N25" s="15"/>
    </row>
    <row r="26" spans="1:14" ht="38.25" customHeight="1" x14ac:dyDescent="0.25">
      <c r="A26" s="408" t="s">
        <v>86</v>
      </c>
      <c r="B26" s="409"/>
      <c r="C26" s="351">
        <v>6</v>
      </c>
      <c r="D26" s="202" t="s">
        <v>38</v>
      </c>
      <c r="E26" s="125"/>
      <c r="F26" s="203">
        <v>384</v>
      </c>
      <c r="G26" s="204" t="s">
        <v>231</v>
      </c>
      <c r="H26" s="205">
        <v>6</v>
      </c>
      <c r="I26" s="202" t="s">
        <v>38</v>
      </c>
      <c r="J26" s="125"/>
      <c r="K26" s="203">
        <v>485</v>
      </c>
      <c r="L26" s="204" t="s">
        <v>231</v>
      </c>
      <c r="M26" s="205">
        <v>6</v>
      </c>
      <c r="N26" s="15"/>
    </row>
    <row r="27" spans="1:14" ht="27.75" customHeight="1" x14ac:dyDescent="0.25">
      <c r="A27" s="408" t="s">
        <v>87</v>
      </c>
      <c r="B27" s="409"/>
      <c r="C27" s="351">
        <v>6</v>
      </c>
      <c r="D27" s="202" t="s">
        <v>38</v>
      </c>
      <c r="E27" s="125"/>
      <c r="F27" s="203">
        <v>384</v>
      </c>
      <c r="G27" s="204" t="s">
        <v>231</v>
      </c>
      <c r="H27" s="205">
        <v>6</v>
      </c>
      <c r="I27" s="202" t="s">
        <v>38</v>
      </c>
      <c r="J27" s="125"/>
      <c r="K27" s="203">
        <v>485</v>
      </c>
      <c r="L27" s="204" t="s">
        <v>256</v>
      </c>
      <c r="M27" s="205">
        <v>6</v>
      </c>
      <c r="N27" s="15"/>
    </row>
    <row r="28" spans="1:14" ht="33" customHeight="1" x14ac:dyDescent="0.25">
      <c r="A28" s="408" t="s">
        <v>88</v>
      </c>
      <c r="B28" s="409"/>
      <c r="C28" s="351">
        <v>6</v>
      </c>
      <c r="D28" s="202" t="s">
        <v>38</v>
      </c>
      <c r="E28" s="125"/>
      <c r="F28" s="203">
        <v>384</v>
      </c>
      <c r="G28" s="204" t="s">
        <v>231</v>
      </c>
      <c r="H28" s="205">
        <v>6</v>
      </c>
      <c r="I28" s="202" t="s">
        <v>38</v>
      </c>
      <c r="J28" s="125"/>
      <c r="K28" s="203">
        <v>485</v>
      </c>
      <c r="L28" s="204" t="s">
        <v>256</v>
      </c>
      <c r="M28" s="205">
        <v>6</v>
      </c>
      <c r="N28" s="15"/>
    </row>
    <row r="29" spans="1:14" x14ac:dyDescent="0.25">
      <c r="A29" s="408" t="s">
        <v>74</v>
      </c>
      <c r="B29" s="409"/>
      <c r="C29" s="351">
        <v>6</v>
      </c>
      <c r="D29" s="202" t="s">
        <v>38</v>
      </c>
      <c r="E29" s="125"/>
      <c r="F29" s="203">
        <v>384</v>
      </c>
      <c r="G29" s="204" t="s">
        <v>231</v>
      </c>
      <c r="H29" s="205">
        <v>6</v>
      </c>
      <c r="I29" s="202" t="s">
        <v>38</v>
      </c>
      <c r="J29" s="125"/>
      <c r="K29" s="203">
        <v>485</v>
      </c>
      <c r="L29" s="204" t="s">
        <v>231</v>
      </c>
      <c r="M29" s="205">
        <v>6</v>
      </c>
      <c r="N29" s="15"/>
    </row>
    <row r="30" spans="1:14" ht="33" customHeight="1" x14ac:dyDescent="0.25">
      <c r="A30" s="408" t="s">
        <v>89</v>
      </c>
      <c r="B30" s="409"/>
      <c r="C30" s="351">
        <v>6</v>
      </c>
      <c r="D30" s="202" t="s">
        <v>38</v>
      </c>
      <c r="E30" s="125"/>
      <c r="F30" s="203">
        <v>384</v>
      </c>
      <c r="G30" s="204" t="s">
        <v>231</v>
      </c>
      <c r="H30" s="205">
        <v>6</v>
      </c>
      <c r="I30" s="202" t="s">
        <v>38</v>
      </c>
      <c r="J30" s="125"/>
      <c r="K30" s="203">
        <v>485</v>
      </c>
      <c r="L30" s="204" t="s">
        <v>251</v>
      </c>
      <c r="M30" s="205">
        <v>6</v>
      </c>
      <c r="N30" s="15"/>
    </row>
    <row r="31" spans="1:14" ht="26.25" customHeight="1" x14ac:dyDescent="0.25">
      <c r="A31" s="408" t="s">
        <v>90</v>
      </c>
      <c r="B31" s="409"/>
      <c r="C31" s="351">
        <v>6</v>
      </c>
      <c r="D31" s="202"/>
      <c r="E31" s="125" t="s">
        <v>38</v>
      </c>
      <c r="F31" s="203">
        <v>384</v>
      </c>
      <c r="G31" s="204" t="s">
        <v>228</v>
      </c>
      <c r="H31" s="205">
        <v>0</v>
      </c>
      <c r="I31" s="202" t="s">
        <v>38</v>
      </c>
      <c r="J31" s="125"/>
      <c r="K31" s="203">
        <v>485</v>
      </c>
      <c r="L31" s="204" t="s">
        <v>251</v>
      </c>
      <c r="M31" s="205">
        <v>6</v>
      </c>
      <c r="N31" s="15"/>
    </row>
    <row r="32" spans="1:14" ht="20.25" customHeight="1" x14ac:dyDescent="0.25">
      <c r="A32" s="408" t="s">
        <v>91</v>
      </c>
      <c r="B32" s="409"/>
      <c r="C32" s="351">
        <v>6</v>
      </c>
      <c r="D32" s="202"/>
      <c r="E32" s="125" t="s">
        <v>38</v>
      </c>
      <c r="F32" s="203">
        <v>384</v>
      </c>
      <c r="G32" s="204" t="s">
        <v>228</v>
      </c>
      <c r="H32" s="205">
        <v>0</v>
      </c>
      <c r="I32" s="202" t="s">
        <v>38</v>
      </c>
      <c r="J32" s="125"/>
      <c r="K32" s="203">
        <v>485</v>
      </c>
      <c r="L32" s="204" t="s">
        <v>251</v>
      </c>
      <c r="M32" s="205">
        <v>6</v>
      </c>
      <c r="N32" s="15"/>
    </row>
    <row r="33" spans="1:14" ht="29.25" customHeight="1" x14ac:dyDescent="0.25">
      <c r="A33" s="408" t="s">
        <v>92</v>
      </c>
      <c r="B33" s="409"/>
      <c r="C33" s="351">
        <v>6</v>
      </c>
      <c r="D33" s="202" t="s">
        <v>38</v>
      </c>
      <c r="E33" s="125"/>
      <c r="F33" s="203">
        <v>384</v>
      </c>
      <c r="G33" s="204" t="s">
        <v>231</v>
      </c>
      <c r="H33" s="205">
        <v>6</v>
      </c>
      <c r="I33" s="202" t="s">
        <v>38</v>
      </c>
      <c r="J33" s="125"/>
      <c r="K33" s="203">
        <v>485</v>
      </c>
      <c r="L33" s="204" t="s">
        <v>231</v>
      </c>
      <c r="M33" s="205">
        <v>6</v>
      </c>
      <c r="N33" s="15"/>
    </row>
    <row r="34" spans="1:14" ht="26.25" customHeight="1" x14ac:dyDescent="0.25">
      <c r="A34" s="408" t="s">
        <v>93</v>
      </c>
      <c r="B34" s="409"/>
      <c r="C34" s="351">
        <v>6</v>
      </c>
      <c r="D34" s="202" t="s">
        <v>38</v>
      </c>
      <c r="E34" s="125"/>
      <c r="F34" s="203">
        <v>384</v>
      </c>
      <c r="G34" s="204" t="s">
        <v>231</v>
      </c>
      <c r="H34" s="205">
        <v>6</v>
      </c>
      <c r="I34" s="202" t="s">
        <v>38</v>
      </c>
      <c r="J34" s="125"/>
      <c r="K34" s="203">
        <v>485</v>
      </c>
      <c r="L34" s="204" t="s">
        <v>231</v>
      </c>
      <c r="M34" s="205">
        <v>6</v>
      </c>
      <c r="N34" s="15"/>
    </row>
    <row r="35" spans="1:14" ht="40.5" customHeight="1" x14ac:dyDescent="0.25">
      <c r="A35" s="408" t="s">
        <v>94</v>
      </c>
      <c r="B35" s="409"/>
      <c r="C35" s="351">
        <v>6</v>
      </c>
      <c r="D35" s="202" t="s">
        <v>38</v>
      </c>
      <c r="E35" s="125"/>
      <c r="F35" s="203">
        <v>384</v>
      </c>
      <c r="G35" s="204" t="s">
        <v>231</v>
      </c>
      <c r="H35" s="205">
        <v>6</v>
      </c>
      <c r="I35" s="202" t="s">
        <v>38</v>
      </c>
      <c r="J35" s="125"/>
      <c r="K35" s="203">
        <v>485</v>
      </c>
      <c r="L35" s="204" t="s">
        <v>231</v>
      </c>
      <c r="M35" s="205">
        <v>6</v>
      </c>
      <c r="N35" s="15"/>
    </row>
    <row r="36" spans="1:14" ht="27" customHeight="1" x14ac:dyDescent="0.25">
      <c r="A36" s="399" t="s">
        <v>144</v>
      </c>
      <c r="B36" s="400"/>
      <c r="C36" s="351"/>
      <c r="D36" s="202"/>
      <c r="E36" s="125"/>
      <c r="F36" s="203"/>
      <c r="G36" s="204"/>
      <c r="H36" s="205"/>
      <c r="I36" s="202"/>
      <c r="J36" s="125"/>
      <c r="K36" s="203"/>
      <c r="L36" s="204"/>
      <c r="M36" s="205"/>
      <c r="N36" s="15"/>
    </row>
    <row r="37" spans="1:14" ht="27" customHeight="1" x14ac:dyDescent="0.25">
      <c r="A37" s="381" t="s">
        <v>145</v>
      </c>
      <c r="B37" s="382"/>
      <c r="C37" s="351">
        <v>30</v>
      </c>
      <c r="D37" s="202" t="s">
        <v>38</v>
      </c>
      <c r="E37" s="125"/>
      <c r="F37" s="203" t="s">
        <v>253</v>
      </c>
      <c r="G37" s="204" t="s">
        <v>254</v>
      </c>
      <c r="H37" s="205">
        <v>30</v>
      </c>
      <c r="I37" s="202" t="s">
        <v>38</v>
      </c>
      <c r="J37" s="125"/>
      <c r="K37" s="203">
        <v>470</v>
      </c>
      <c r="L37" s="204" t="s">
        <v>267</v>
      </c>
      <c r="M37" s="205">
        <v>30</v>
      </c>
      <c r="N37" s="15"/>
    </row>
    <row r="38" spans="1:14" ht="27" customHeight="1" x14ac:dyDescent="0.25">
      <c r="A38" s="381" t="s">
        <v>146</v>
      </c>
      <c r="B38" s="382"/>
      <c r="C38" s="351">
        <v>10</v>
      </c>
      <c r="D38" s="202" t="s">
        <v>38</v>
      </c>
      <c r="E38" s="125"/>
      <c r="F38" s="203">
        <v>344</v>
      </c>
      <c r="G38" s="204" t="s">
        <v>255</v>
      </c>
      <c r="H38" s="205">
        <v>10</v>
      </c>
      <c r="I38" s="202" t="s">
        <v>38</v>
      </c>
      <c r="J38" s="125"/>
      <c r="K38" s="203">
        <v>470</v>
      </c>
      <c r="L38" s="204" t="s">
        <v>270</v>
      </c>
      <c r="M38" s="205">
        <v>10</v>
      </c>
      <c r="N38" s="15"/>
    </row>
    <row r="39" spans="1:14" ht="28.5" customHeight="1" x14ac:dyDescent="0.25">
      <c r="A39" s="381" t="s">
        <v>147</v>
      </c>
      <c r="B39" s="382"/>
      <c r="C39" s="351">
        <v>10</v>
      </c>
      <c r="D39" s="202" t="s">
        <v>38</v>
      </c>
      <c r="E39" s="125"/>
      <c r="F39" s="203">
        <v>344</v>
      </c>
      <c r="G39" s="204" t="s">
        <v>255</v>
      </c>
      <c r="H39" s="205">
        <v>10</v>
      </c>
      <c r="I39" s="202" t="s">
        <v>38</v>
      </c>
      <c r="J39" s="125"/>
      <c r="K39" s="203">
        <v>470</v>
      </c>
      <c r="L39" s="204" t="s">
        <v>269</v>
      </c>
      <c r="M39" s="205">
        <v>10</v>
      </c>
      <c r="N39" s="15"/>
    </row>
    <row r="40" spans="1:14" ht="20.100000000000001" customHeight="1" thickBot="1" x14ac:dyDescent="0.3">
      <c r="A40" s="379" t="s">
        <v>95</v>
      </c>
      <c r="B40" s="380"/>
      <c r="C40" s="209">
        <f>SUM(C11:C39)</f>
        <v>230</v>
      </c>
      <c r="D40" s="210"/>
      <c r="E40" s="207"/>
      <c r="F40" s="208"/>
      <c r="G40" s="207"/>
      <c r="H40" s="206">
        <f>SUM(H11:H39)</f>
        <v>203</v>
      </c>
      <c r="I40" s="210"/>
      <c r="J40" s="207"/>
      <c r="K40" s="208"/>
      <c r="L40" s="207"/>
      <c r="M40" s="206">
        <f>SUM(M11:M39)</f>
        <v>199.4</v>
      </c>
      <c r="N40" s="15"/>
    </row>
    <row r="41" spans="1:14" s="55" customFormat="1" ht="15.75" x14ac:dyDescent="0.25">
      <c r="F41" s="56"/>
      <c r="G41" s="57"/>
      <c r="H41" s="57"/>
      <c r="K41" s="56"/>
      <c r="L41" s="57"/>
      <c r="M41" s="57"/>
    </row>
    <row r="42" spans="1:14" s="55" customFormat="1" ht="15.75" x14ac:dyDescent="0.25">
      <c r="A42" s="58" t="s">
        <v>34</v>
      </c>
      <c r="B42" s="59"/>
      <c r="C42" s="59"/>
      <c r="D42" s="60"/>
      <c r="F42" s="61"/>
      <c r="I42" s="60"/>
      <c r="K42" s="61"/>
    </row>
    <row r="43" spans="1:14" s="55" customFormat="1" ht="34.5" customHeight="1" x14ac:dyDescent="0.25">
      <c r="A43" s="63"/>
      <c r="B43" s="64"/>
      <c r="C43" s="65"/>
      <c r="D43" s="60"/>
      <c r="F43" s="61"/>
      <c r="I43" s="60"/>
      <c r="K43" s="61"/>
    </row>
    <row r="44" spans="1:14" s="55" customFormat="1" ht="15.75" x14ac:dyDescent="0.25">
      <c r="A44" s="66"/>
      <c r="B44" s="64"/>
      <c r="C44" s="67"/>
      <c r="D44" s="60"/>
      <c r="F44" s="61"/>
      <c r="I44" s="60"/>
      <c r="K44" s="61"/>
    </row>
    <row r="45" spans="1:14" s="55" customFormat="1" ht="15.75" x14ac:dyDescent="0.25">
      <c r="A45" s="68" t="s">
        <v>71</v>
      </c>
      <c r="B45" s="64"/>
      <c r="C45" s="62"/>
      <c r="D45" s="60"/>
      <c r="F45" s="61"/>
      <c r="I45" s="60"/>
      <c r="K45" s="61"/>
    </row>
    <row r="46" spans="1:14" s="55" customFormat="1" ht="15.75" x14ac:dyDescent="0.25">
      <c r="A46" s="69"/>
      <c r="B46" s="64"/>
      <c r="C46" s="62"/>
      <c r="D46" s="60"/>
      <c r="F46" s="61"/>
      <c r="I46" s="60"/>
      <c r="K46" s="61"/>
    </row>
    <row r="47" spans="1:14" s="55" customFormat="1" ht="15.75" x14ac:dyDescent="0.25">
      <c r="A47" s="69"/>
      <c r="B47" s="64"/>
      <c r="C47" s="59"/>
      <c r="D47" s="60"/>
      <c r="F47" s="61"/>
      <c r="I47" s="60"/>
      <c r="K47" s="61"/>
    </row>
    <row r="48" spans="1:14" s="55" customFormat="1" ht="15.75" x14ac:dyDescent="0.25">
      <c r="A48" s="70"/>
      <c r="B48" s="71"/>
      <c r="C48" s="59"/>
      <c r="D48" s="60"/>
      <c r="F48" s="61"/>
      <c r="I48" s="60"/>
      <c r="K48" s="61"/>
    </row>
    <row r="49" spans="1:9" ht="15" x14ac:dyDescent="0.25">
      <c r="A49" s="274"/>
      <c r="B49" s="272"/>
      <c r="C49" s="25"/>
      <c r="D49" s="269"/>
      <c r="I49" s="269"/>
    </row>
  </sheetData>
  <customSheetViews>
    <customSheetView guid="{265958A5-6BCA-4FF9-B4EE-B694F1AAD982}" scale="90" showPageBreaks="1" printArea="1" topLeftCell="B28">
      <selection activeCell="J32" sqref="J32:M32"/>
      <pageMargins left="0.19685039370078741" right="0.31496062992125984" top="0.39370078740157483" bottom="0.39370078740157483" header="0" footer="0"/>
      <printOptions horizontalCentered="1"/>
      <pageSetup scale="50" orientation="landscape" r:id="rId1"/>
      <headerFooter alignWithMargins="0">
        <oddFooter>&amp;L&amp;10Elaboró: UT JLT Valencia &amp; Iragorri Corredores de Seguros
- AON Colombia S.A. - DELIMA Marsh Los Corredores de Seguros&amp;R&amp;10Página &amp;P de &amp;N
11/11/2014</oddFooter>
      </headerFooter>
    </customSheetView>
    <customSheetView guid="{58783D51-03FF-4542-B146-EEC6718DDA32}" scale="90" showPageBreaks="1" printArea="1">
      <selection activeCell="E6" sqref="E6"/>
      <pageMargins left="0.19685039370078741" right="0.31496062992125984" top="0.39370078740157483" bottom="0.39370078740157483" header="0" footer="0"/>
      <printOptions horizontalCentered="1"/>
      <pageSetup scale="50" orientation="landscape" r:id="rId2"/>
      <headerFooter alignWithMargins="0">
        <oddFooter>&amp;L&amp;10Elaboró: UT JLT Valencia &amp; Iragorri Corredores de Seguros
- AON Colombia S.A. - DELIMA Marsh Los Corredores de Seguros&amp;R&amp;10Página &amp;P de &amp;N
11/11/2014</oddFooter>
      </headerFooter>
    </customSheetView>
    <customSheetView guid="{341A533E-ACC9-4DD2-828B-C3FD640A55E5}" scale="90" topLeftCell="B28">
      <selection activeCell="J32" sqref="J32:M32"/>
      <pageMargins left="0.19685039370078741" right="0.31496062992125984" top="0.39370078740157483" bottom="0.39370078740157483" header="0" footer="0"/>
      <printOptions horizontalCentered="1"/>
      <pageSetup scale="50" orientation="landscape" r:id="rId3"/>
      <headerFooter alignWithMargins="0">
        <oddFooter>&amp;L&amp;10Elaboró: UT JLT Valencia &amp; Iragorri Corredores de Seguros
- AON Colombia S.A. - DELIMA Marsh Los Corredores de Seguros&amp;R&amp;10Página &amp;P de &amp;N
11/11/2014</oddFooter>
      </headerFooter>
    </customSheetView>
    <customSheetView guid="{3CCE5687-E202-41E5-B7DE-26CC41ABA258}" scale="90" showPageBreaks="1" printArea="1" topLeftCell="B28">
      <selection activeCell="J32" sqref="J32:M32"/>
      <pageMargins left="0.19685039370078741" right="0.31496062992125984" top="0.39370078740157483" bottom="0.39370078740157483" header="0" footer="0"/>
      <printOptions horizontalCentered="1"/>
      <pageSetup scale="50" orientation="landscape" r:id="rId4"/>
      <headerFooter alignWithMargins="0">
        <oddFooter>&amp;L&amp;10Elaboró: UT JLT Valencia &amp; Iragorri Corredores de Seguros
- AON Colombia S.A. - DELIMA Marsh Los Corredores de Seguros&amp;R&amp;10Página &amp;P de &amp;N
11/11/2014</oddFooter>
      </headerFooter>
    </customSheetView>
    <customSheetView guid="{B3B17080-9220-42D4-860C-34E909BD2C9F}" scale="90" showPageBreaks="1" printArea="1" topLeftCell="B28">
      <selection activeCell="J32" sqref="J32:M32"/>
      <pageMargins left="0.19685039370078741" right="0.31496062992125984" top="0.39370078740157483" bottom="0.39370078740157483" header="0" footer="0"/>
      <printOptions horizontalCentered="1"/>
      <pageSetup scale="50" orientation="landscape" r:id="rId5"/>
      <headerFooter alignWithMargins="0">
        <oddFooter>&amp;L&amp;10Elaboró: UT JLT Valencia &amp; Iragorri Corredores de Seguros
- AON Colombia S.A. - DELIMA Marsh Los Corredores de Seguros&amp;R&amp;10Página &amp;P de &amp;N
11/11/2014</oddFooter>
      </headerFooter>
    </customSheetView>
    <customSheetView guid="{8393D604-2CBE-46C9-8D3B-65EF6F790683}" scale="90" topLeftCell="A31">
      <selection activeCell="A39" sqref="A39"/>
      <pageMargins left="0.19685039370078741" right="0.31496062992125984" top="0.39370078740157483" bottom="0.39370078740157483" header="0" footer="0"/>
      <printOptions horizontalCentered="1"/>
      <pageSetup scale="50" orientation="landscape" r:id="rId6"/>
      <headerFooter alignWithMargins="0">
        <oddFooter>&amp;L&amp;10Elaboró: UT JLT Valencia &amp; Iragorri Corredores de Seguros
- AON Colombia S.A. - DELIMA Marsh Los Corredores de Seguros&amp;R&amp;10Página &amp;P de &amp;N
11/11/2014</oddFooter>
      </headerFooter>
    </customSheetView>
    <customSheetView guid="{0E16613F-2817-488B-A921-3B521EB2641B}" scale="90" topLeftCell="B28">
      <selection activeCell="J32" sqref="J32:M32"/>
      <pageMargins left="0.19685039370078741" right="0.31496062992125984" top="0.39370078740157483" bottom="0.39370078740157483" header="0" footer="0"/>
      <printOptions horizontalCentered="1"/>
      <pageSetup scale="50" orientation="landscape" r:id="rId7"/>
      <headerFooter alignWithMargins="0">
        <oddFooter>&amp;L&amp;10Elaboró: UT JLT Valencia &amp; Iragorri Corredores de Seguros
- AON Colombia S.A. - DELIMA Marsh Los Corredores de Seguros&amp;R&amp;10Página &amp;P de &amp;N
11/11/2014</oddFooter>
      </headerFooter>
    </customSheetView>
    <customSheetView guid="{CC691784-F769-4F9C-89C0-7A8950C3F7CC}" scale="90" topLeftCell="B28">
      <selection activeCell="J32" sqref="J32:M32"/>
      <pageMargins left="0.19685039370078741" right="0.31496062992125984" top="0.39370078740157483" bottom="0.39370078740157483" header="0" footer="0"/>
      <printOptions horizontalCentered="1"/>
      <pageSetup scale="50" orientation="landscape" r:id="rId8"/>
      <headerFooter alignWithMargins="0">
        <oddFooter>&amp;L&amp;10Elaboró: UT JLT Valencia &amp; Iragorri Corredores de Seguros
- AON Colombia S.A. - DELIMA Marsh Los Corredores de Seguros&amp;R&amp;10Página &amp;P de &amp;N
11/11/2014</oddFooter>
      </headerFooter>
    </customSheetView>
  </customSheetViews>
  <mergeCells count="44">
    <mergeCell ref="A14:B14"/>
    <mergeCell ref="A15:B15"/>
    <mergeCell ref="A16:B16"/>
    <mergeCell ref="A17:B17"/>
    <mergeCell ref="A9:B9"/>
    <mergeCell ref="A10:B10"/>
    <mergeCell ref="A11:B11"/>
    <mergeCell ref="A12:B12"/>
    <mergeCell ref="A13:B13"/>
    <mergeCell ref="A3:M3"/>
    <mergeCell ref="A4:M4"/>
    <mergeCell ref="A6:B7"/>
    <mergeCell ref="D6:H6"/>
    <mergeCell ref="I6:M6"/>
    <mergeCell ref="F7:F8"/>
    <mergeCell ref="K7:K8"/>
    <mergeCell ref="A8:B8"/>
    <mergeCell ref="G7:G8"/>
    <mergeCell ref="H7:H8"/>
    <mergeCell ref="L7:L8"/>
    <mergeCell ref="M7:M8"/>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8:B38"/>
    <mergeCell ref="A39:B39"/>
    <mergeCell ref="A40:B40"/>
    <mergeCell ref="A33:B33"/>
    <mergeCell ref="A34:B34"/>
    <mergeCell ref="A35:B35"/>
    <mergeCell ref="A36:B36"/>
    <mergeCell ref="A37:B37"/>
  </mergeCells>
  <printOptions horizontalCentered="1" verticalCentered="1"/>
  <pageMargins left="1.2598425196850394" right="0.70866141732283472" top="0.78740157480314965" bottom="0.78740157480314965" header="0.31496062992125984" footer="0.31496062992125984"/>
  <pageSetup paperSize="9" scale="31" orientation="landscape" r:id="rId9"/>
  <headerFooter>
    <oddFooter>&amp;L&amp;10Elaboró: Innovadora de Seguros S.A.&amp;R&amp;10Página &amp;P de &amp;N
23/10/2018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PORTADA</vt:lpstr>
      <vt:lpstr>CONSOLIDADO GENERAL</vt:lpstr>
      <vt:lpstr>APOYO INDUSTRIA </vt:lpstr>
      <vt:lpstr>CONSOLIDADO TECNICO</vt:lpstr>
      <vt:lpstr>PONDERACION PRIMAS</vt:lpstr>
      <vt:lpstr>COND.COMPL.TRDM</vt:lpstr>
      <vt:lpstr>COND.COMPL.MANEJO</vt:lpstr>
      <vt:lpstr>COND.COMPL.RCE</vt:lpstr>
      <vt:lpstr>COND.COMPL.AUTOMOVIL</vt:lpstr>
      <vt:lpstr>COND.COMPL.RCSP</vt:lpstr>
      <vt:lpstr>DEDUCIBLES</vt:lpstr>
      <vt:lpstr>MAYOR VLOR ASEGURADO</vt:lpstr>
      <vt:lpstr>MENOR PRIMA</vt:lpstr>
      <vt:lpstr>PRIMAS </vt:lpstr>
      <vt:lpstr>'APOYO INDUSTRIA '!Área_de_impresión</vt:lpstr>
      <vt:lpstr>COND.COMPL.AUTOMOVIL!Área_de_impresión</vt:lpstr>
      <vt:lpstr>COND.COMPL.MANEJO!Área_de_impresión</vt:lpstr>
      <vt:lpstr>COND.COMPL.RCE!Área_de_impresión</vt:lpstr>
      <vt:lpstr>COND.COMPL.TRDM!Área_de_impresión</vt:lpstr>
      <vt:lpstr>'CONSOLIDADO GENERAL'!Área_de_impresión</vt:lpstr>
      <vt:lpstr>'CONSOLIDADO TECNICO'!Área_de_impresión</vt:lpstr>
      <vt:lpstr>DEDUCIBLES!Área_de_impresión</vt:lpstr>
      <vt:lpstr>'MAYOR VLOR ASEGURADO'!Área_de_impresión</vt:lpstr>
      <vt:lpstr>'MENOR PRIMA'!Área_de_impresión</vt:lpstr>
      <vt:lpstr>'PONDERACION PRIMAS'!Área_de_impresión</vt:lpstr>
      <vt:lpstr>PORTADA!Área_de_impresión</vt:lpstr>
      <vt:lpstr>'PRIMAS '!Área_de_impresión</vt:lpstr>
      <vt:lpstr>COND.COMPL.MANEJO!Títulos_a_imprimir</vt:lpstr>
      <vt:lpstr>COND.COMPL.RCE!Títulos_a_imprimir</vt:lpstr>
      <vt:lpstr>COND.COMPL.TRDM!Títulos_a_imprimir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wialg</cp:lastModifiedBy>
  <cp:lastPrinted>2018-10-22T16:44:39Z</cp:lastPrinted>
  <dcterms:created xsi:type="dcterms:W3CDTF">2014-11-06T12:29:36Z</dcterms:created>
  <dcterms:modified xsi:type="dcterms:W3CDTF">2020-08-21T21:40:06Z</dcterms:modified>
</cp:coreProperties>
</file>