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2720" windowHeight="8010" activeTab="1"/>
  </bookViews>
  <sheets>
    <sheet name="Autoevaluación estándares mín" sheetId="1" r:id="rId1"/>
    <sheet name="Reporte" sheetId="2" r:id="rId2"/>
  </sheets>
  <definedNames>
    <definedName name="_xlnm.Print_Area" localSheetId="0">'Autoevaluación estándares mín'!$A$1:$P$72</definedName>
  </definedNames>
  <calcPr calcId="145621"/>
</workbook>
</file>

<file path=xl/calcChain.xml><?xml version="1.0" encoding="utf-8"?>
<calcChain xmlns="http://schemas.openxmlformats.org/spreadsheetml/2006/main">
  <c r="B5" i="2" l="1"/>
  <c r="A5" i="2"/>
  <c r="A4" i="2"/>
  <c r="A3" i="2"/>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9" i="1"/>
  <c r="K65" i="1" l="1"/>
  <c r="B25" i="2" s="1"/>
  <c r="B18" i="2" s="1"/>
  <c r="K59" i="1"/>
  <c r="B23" i="2" s="1"/>
  <c r="B16" i="2" s="1"/>
  <c r="K49" i="1"/>
  <c r="B22" i="2" s="1"/>
  <c r="B15" i="2" s="1"/>
  <c r="K31" i="1"/>
  <c r="B21" i="2" s="1"/>
  <c r="B14" i="2" s="1"/>
  <c r="K61" i="1"/>
  <c r="B24" i="2" s="1"/>
  <c r="B17" i="2" s="1"/>
  <c r="K20" i="1"/>
  <c r="B20" i="2" s="1"/>
  <c r="B13" i="2" s="1"/>
  <c r="C26" i="2"/>
  <c r="C28" i="2" s="1"/>
  <c r="K9" i="1"/>
  <c r="B19" i="2" s="1"/>
  <c r="B12" i="2" s="1"/>
  <c r="J69" i="1"/>
  <c r="L69" i="1" l="1"/>
  <c r="G65" i="1"/>
  <c r="G61" i="1"/>
  <c r="G59" i="1"/>
  <c r="G53" i="1"/>
  <c r="G49" i="1"/>
  <c r="G43" i="1"/>
  <c r="G40" i="1"/>
  <c r="G31" i="1"/>
  <c r="G20" i="1"/>
  <c r="G9" i="1"/>
  <c r="G17" i="1"/>
  <c r="G69" i="1" l="1"/>
</calcChain>
</file>

<file path=xl/sharedStrings.xml><?xml version="1.0" encoding="utf-8"?>
<sst xmlns="http://schemas.openxmlformats.org/spreadsheetml/2006/main" count="313" uniqueCount="253">
  <si>
    <t>CICLO</t>
  </si>
  <si>
    <t>ESTANDAR</t>
  </si>
  <si>
    <t>ITEM DEL ESTANDAR</t>
  </si>
  <si>
    <t>VALOR DEL ITEM DEL ESTANDAR</t>
  </si>
  <si>
    <t>PESO PORCENTUAL</t>
  </si>
  <si>
    <t>PUNTAJE POSIBLE</t>
  </si>
  <si>
    <t>CUMPLE TOTALMENTE</t>
  </si>
  <si>
    <t>CALIFICACION DE LA EMPRESA O CONTRATANTE</t>
  </si>
  <si>
    <t>PLANEAR</t>
  </si>
  <si>
    <t>Recursos financieros, tecnicos humanos y de otra indole requeridos para coordinar y desarrollar el  Sistema de Gestion de Seguridad y Salud en el Trabajo (SGSST) (4%)</t>
  </si>
  <si>
    <t>Capacitacion en el Sistema de Gestion de Seguridad y Salud en el Trabajo (SGSST) (6%)</t>
  </si>
  <si>
    <t>RECURSOS (10%)</t>
  </si>
  <si>
    <t>Politica de Seguridad y Salud en el Trabajo (1%)</t>
  </si>
  <si>
    <t>Objetivos del  Sistema de Gestion de Seguridad y Salud en el Trabajo SGSST (1%)</t>
  </si>
  <si>
    <t>Evaluacion inicial del SGSST (1%)</t>
  </si>
  <si>
    <t>Plan anual de trabajo (2%)</t>
  </si>
  <si>
    <t>Conservacion de la documentacion (2%)</t>
  </si>
  <si>
    <t>Rendicion de cuentas (1%)</t>
  </si>
  <si>
    <t>Normatividad nacional vigente y aplicable en materia de SST (2%)</t>
  </si>
  <si>
    <t>Comunicación (1%)</t>
  </si>
  <si>
    <t>Adquisiciones (1%)</t>
  </si>
  <si>
    <t>Contratacion (2%)</t>
  </si>
  <si>
    <t>Gestion del cambio (2%)</t>
  </si>
  <si>
    <t>GESTION INTEGRAL DEL SISTEMA DE GESTION DE SEGURIDAD Y SALUD EN EL TRABAJO SGSST</t>
  </si>
  <si>
    <t>HACER</t>
  </si>
  <si>
    <t>Condiciones de Salud en el Trabajo (9%)</t>
  </si>
  <si>
    <t>Registro, reportes e investigacion de las enfermedades laborales, los incidentes y accidentes de trabajo (5%)</t>
  </si>
  <si>
    <t>Mecanismos de vigilancia de las condiciones de salud de los trabajadores (6%)</t>
  </si>
  <si>
    <t>GESTION DE LA SALUD (20%)</t>
  </si>
  <si>
    <t>Identificacion de peligros, evaluacion y valoracion de los riesgos (15%)</t>
  </si>
  <si>
    <t>Medidas de prevencion y control para intervenir los peligros y riesgos (15%)</t>
  </si>
  <si>
    <t>Plan de prevencion, preparacion y respuestas ante emergencias (10%)</t>
  </si>
  <si>
    <t>GESTION DE AMENAZAS (10%)</t>
  </si>
  <si>
    <t>VERIFICAR</t>
  </si>
  <si>
    <t>Acciones preventivas y correctivas con base en los resultados del SGSST (10%)</t>
  </si>
  <si>
    <t>ACTUAR</t>
  </si>
  <si>
    <t xml:space="preserve"> VERIFICACION DEL 
SGSST (5%)</t>
  </si>
  <si>
    <t>Gestion y resultados del SGSST (5%)</t>
  </si>
  <si>
    <t>TOTALES</t>
  </si>
  <si>
    <t xml:space="preserve">El presenta formulario es documento publico, no se debe consignar hechos o manifestaciones falsas y esta sujeta a las sanciones establecidas en los articulos 288 y 294 de la Ley 599 de 2000 (codigo penal colombiano) </t>
  </si>
  <si>
    <t>GESTION DE PELIGROS
 Y RIESGOS (30%)</t>
  </si>
  <si>
    <t>MEJORAMIENTO
(10%)</t>
  </si>
  <si>
    <t>FIRMA DEL EMPLEADOR O CONTRATANTE                                                                                                                                                                                                                                                                                                                                            FIRMA DEL RESPONSABLE DE LA EJECUCION DEL SGSST</t>
  </si>
  <si>
    <t xml:space="preserve">CRITERIO </t>
  </si>
  <si>
    <t>VALORACION</t>
  </si>
  <si>
    <t>ACCION</t>
  </si>
  <si>
    <t>* Realizar y tener a disposicion del Ministerio del Trabajo un plan de mejoramiento inmediato 
* Enviar a la respectiva Administradora de Riesgos Laborales a la que se encuentre afiliada la empresa o contratante, un reporte de avance en el termino maximo de tres (3) meses despues de realizada la Autoevaluacion de Estandares Minimos  
* Seguimiento anual y plan de visista a la empresa con valoracion critica por parte del Ministerio del Trabajo</t>
  </si>
  <si>
    <t>Si el puntaje obtenido
 es menor al
 60%</t>
  </si>
  <si>
    <t>Si el puntaje obtenido esta entre el 61% y 85%</t>
  </si>
  <si>
    <t>CRITICO</t>
  </si>
  <si>
    <t>MODERABLE ACEPTABLE</t>
  </si>
  <si>
    <t>* Realizar y tener a disposicion del Ministerio del Trabajo un plan de mejoramiento
* Enviar a la Administradora de Riesgos Laborales un reporte de avances en el termino maximo de seis (6) meses despues de realizada la autoevaluacion de Estandares Minimos
* Plan de visita por parte del Ministerio del Trabajo</t>
  </si>
  <si>
    <t>Si el puntaje obtenido es mayor o igual a 86%</t>
  </si>
  <si>
    <t>ACEPTABLE</t>
  </si>
  <si>
    <t>* Mantener la calificacion y evidencias a disposicion del Ministerio del Trabajo, e incluir en el Plan Anual de Trabajo las mejoras detectadas</t>
  </si>
  <si>
    <t>1.1.1 Responsable del sistema de seguridad y salud en el trabajo SG-SST</t>
  </si>
  <si>
    <t>1.1.2 Responsabilidades en el sistema de gestión y seguridad en el trabajo SG-SST a todos los niveles</t>
  </si>
  <si>
    <t xml:space="preserve">1.1.3 Asignación de los recursos requeridos para el sistema de gestión y seguridad en el trabajo SG-SST </t>
  </si>
  <si>
    <t xml:space="preserve">1.1.4 Afiliación de todos los trabajadores al sistema general de riesgos laborales incluidos contratistas. </t>
  </si>
  <si>
    <t>1.1.5 Identificación de trabajadores de tareas de alto riesgo y pago de aportes a pensión definidos</t>
  </si>
  <si>
    <t>1.1.6 Conformación, vigencia y funcionamiento del COPASST / vigía.</t>
  </si>
  <si>
    <t>1.1.7 Capacitación del COPASST/ Vigía.</t>
  </si>
  <si>
    <t>1.1.8 Conformación y funcionamiento del comité de convivencia.</t>
  </si>
  <si>
    <t>1.2.1 Programación y ejecución de capacitación anual en promoción y prevención a todos los niveles</t>
  </si>
  <si>
    <t>1.2.2 Capacitación, inducción, y reinducción en el sistema de seguridad y salud en el trabajo- SG-SST y en actividades de promoción y prevención</t>
  </si>
  <si>
    <t>1.2.3 Certificación para los responsables del sistema de gestión y seguridad en el trabajo SG-SST (50 horas)</t>
  </si>
  <si>
    <t>2.1.1 Política del sistema de gestión de seguridad y salud en el trabajo.</t>
  </si>
  <si>
    <t xml:space="preserve">2.2.1 Objetivos del SG-SST claros, medibles, cuantificables, con metas, documentados, y alineados con las prioridades y necesidades de la empresa </t>
  </si>
  <si>
    <t>2.3.1 Evaluación e identificación de prioridades en SST</t>
  </si>
  <si>
    <t xml:space="preserve">2.4.1 Plan anual firmado que identifica objetivos, metas, responsabilidades, recursos y cronograma </t>
  </si>
  <si>
    <t>2.5.1 Archivo o retención documental del sistema de gestión de seguridad y salud en el trabajo- SG-SST</t>
  </si>
  <si>
    <t>2.6.1 Redición sobre el desempeño en SST</t>
  </si>
  <si>
    <t>2.7.1 Matriz legal actualizada</t>
  </si>
  <si>
    <t xml:space="preserve">2.8.1 Mecanismos de comunicación y respuesta internos y externos, auto reporte del SG-SST </t>
  </si>
  <si>
    <t xml:space="preserve">2.9.1 Identificación, evaluación de especificaciones en SST para adquisición de productos y servicios en el SG-SST </t>
  </si>
  <si>
    <t>2.10.1 Evaluación y selección de proveedores y contratistas.</t>
  </si>
  <si>
    <t xml:space="preserve">2.11.1 Evaluación del impacto de cambios internos y externos en la SST </t>
  </si>
  <si>
    <t>3.1.1 Informe de las condiciones de salud con base en las evaluaciones médicas ocupacionales</t>
  </si>
  <si>
    <t>3.1.2 Actividades de promoción y prevención en salud</t>
  </si>
  <si>
    <t>3.1.3 Información al médico de los perfiles del cargo y del medio laboral</t>
  </si>
  <si>
    <t>3.1.4 Periodicidad de los exámenes médicos ocupacionales según los riesgos y comunicación de los resultados a los trabajadores</t>
  </si>
  <si>
    <t>3.1.5 Custodia de las historias clínicas</t>
  </si>
  <si>
    <t>3.1.6 Cumplimiento de las restricciones y recomendaciones médico laborales tanto de EPS como de ARL.</t>
  </si>
  <si>
    <t>3.1.7 Programa de estilos de vida y entornos saludables (prevención tabaquismo, alcoholismo, fármaco-dependencia, otros)</t>
  </si>
  <si>
    <t>3.1.8 Acceso agua potable, servicios sanitarios y disposición de basura.</t>
  </si>
  <si>
    <t>3.1.9 Eliminación adecuada de residuos sólidos, líquidos y gaseosos sin riesgo para los trabajadores</t>
  </si>
  <si>
    <t>3.2.1 Reporte de todos los accidentes de trabajo y enfermedad laboral a la ARL, EPS y dirección territorial del ministerio del trabajo.</t>
  </si>
  <si>
    <t>3.2.2 Investigación de todos los accidentes e incidentes de trabajo y enfermedades laborales</t>
  </si>
  <si>
    <t>3.2.3 Registro y análisis estadístico de incidentes y accidentes de trabajo y enfermedades laborales.</t>
  </si>
  <si>
    <t>3.3.1 Medición de la severidad de los accidentes de trabajo</t>
  </si>
  <si>
    <t>3.3.2 Medición de la frecuencia de los incidentes y accidentes de trabajo y enfermedad laboral.</t>
  </si>
  <si>
    <t>3.3.3 Medición de la mortalidad de accidentes de trabajo y enfermedades laborales</t>
  </si>
  <si>
    <t>3.3.4 Medición de la prevalencia de enfermedad laboral.</t>
  </si>
  <si>
    <t>3.3.5 Medición de la incidencia de enfermedad laboral.</t>
  </si>
  <si>
    <t>3.3.6 Medición del ausentismo por accidentes de trabajo, enfermedad común y laboral.</t>
  </si>
  <si>
    <t>4.1.1 Metodología para la identificación, evaluación y valoración de peligros.</t>
  </si>
  <si>
    <t>4.1.2 Identificación de peligros actualizada con participación de todos los niveles de la empresa.</t>
  </si>
  <si>
    <t>4.1.3 Identificación e intervención de agentes o sustancias cancerígenas priorizadas</t>
  </si>
  <si>
    <t>4.1.4 Realización de mediciones ambientales de agentes químicos, físicos y biológicos.</t>
  </si>
  <si>
    <t>4.2.1 Implementación de medidas de prevención y control a los peligros y riesgos priorizados acorde con las jerarquías de control</t>
  </si>
  <si>
    <t>4.2.2  Se verifica aplicación de las medidas prevención y control por parte de los trabajadores</t>
  </si>
  <si>
    <t>4.2.3 Programa de seguridad con procedimientos, instructivos, Fichas, protocolos entre otros</t>
  </si>
  <si>
    <t>4.2.4 Inspecciones sistemáticas con el COPASST o vigía.</t>
  </si>
  <si>
    <t>4.2.5 Mantenimiento periódico, preventivo y correctivo de instalaciones, equipos, máquinas, herramientas.</t>
  </si>
  <si>
    <t>4.2.6 Suministro de elementos de protección personal EPP, capacitación en su uso y verificación con contratistas</t>
  </si>
  <si>
    <t>5.1.1 Plan de prevención, preparación y respuesta ante emergencias y simulacros</t>
  </si>
  <si>
    <t>5.1.2 Brigada de prevención, preparación y respuesta  a emergencias conformada capacitada y dotada.</t>
  </si>
  <si>
    <t>6.1.1 Indicadores estructura, proceso y resultado del SG-SST</t>
  </si>
  <si>
    <t>6.1.2 Auditoría planeada con el COPASST o vigía por lo menos una vez al año.</t>
  </si>
  <si>
    <t>6.1.3 Alcance de la auditoría de cumplimiento del SG-SST</t>
  </si>
  <si>
    <t>6.1.4 Revisión anual por la alta dirección divulgada al responsable del SG-SST y COPASST o vigía</t>
  </si>
  <si>
    <t>7.1.1 Definición de acciones de mejora, preventivas y/o correctivas con base en resultados del SG-SST.</t>
  </si>
  <si>
    <t>7.1.2 Definición de acciones correctivas, preventivas y de mejora según la efectividad de las medidas de prevención y control</t>
  </si>
  <si>
    <t>7.1.3 Ejecución de acciones preventivas, correctivas y de mejora como resultado de la investigación de incidentes, accidentes de trabajo y enfermedad laboral.</t>
  </si>
  <si>
    <t>7.1.4 Implementación de medidas y acciones correctivas por recomendación de autoridades y de la ARL.</t>
  </si>
  <si>
    <t>AUTOEVALUACIÓN DE ESTANDARES MINIMOS SG-SST</t>
  </si>
  <si>
    <t>NOMBRE DE LA EMPRESA:</t>
  </si>
  <si>
    <t>RESPONSABLE DE LA AUTOEVALUACIÓN:</t>
  </si>
  <si>
    <t>REPRESENTANTE LEGAL:</t>
  </si>
  <si>
    <t>PLANES DE MEJORA CONFORME AL RESULTADO DE LA AUTOEVALUACION DE LOS ESTANDARES MINIMOS</t>
  </si>
  <si>
    <t>OBSERVACIÓN</t>
  </si>
  <si>
    <t>Observaciones / justificación si no aplica</t>
  </si>
  <si>
    <t>FECHA APLICACIÓN:</t>
  </si>
  <si>
    <t>¿Cuenta con un responsable para la dirección del Sistema de Gestión de la Seguridad y salud en el trabajo y este cumple con el perfil definido por los estándares mínimos según el tamaño y con la aprobación del curso de capacitación virtual de 50 horas?</t>
  </si>
  <si>
    <t>¿Se evidencia la asignación y comunicación de Responsabilidades específicas en Seguridad y Salud en el Trabajo SST a todos los niveles de la organización, incluida la alta dirección?</t>
  </si>
  <si>
    <t>¿Son definidos y asignados los recursos necesarios (financieros, humanos, técnicos, tecnológicos y de otra índole), para la gestión del SG-SST?</t>
  </si>
  <si>
    <t>Todos los trabajadores independientemente de su forma de vinculación o contratación están afiliados al Sistema General de Riesgos Laborales con aportes conforme a la normatividad y en la respectiva clase de riesgo</t>
  </si>
  <si>
    <t>¿Se identifican y relacionan en el SG-SST los trabajadores dedicados de forma permanente a las actividades de alto riesgo según el decreto 2090 de 2003, se les está cotizando el monto establecido en el Sistema de Pensiones y la empresa ha realizado la identificación de peligros, evaluación y valoración de riesgos y la definición del cargo según estándares mínimos?</t>
  </si>
  <si>
    <t>¿La empresa de acuerdo con el número de trabajadores cuenta con Comité paritario / vigía de seguridad y salud en el trabajo vigente y está documentada su conformación con acta, convocatoria y elección y existe actas de reunión mensuales?</t>
  </si>
  <si>
    <t>¿El Comité paritario de seguridad y salud en el trabajo / Vigía está(n) capacitado(s) en seguridad y salud en el trabajo para el cumplimiento de sus responsabilidades según la ley?</t>
  </si>
  <si>
    <t>¿La empresa cuenta con un comité de convivencia laboral vigente que está constituido a través de un documento de conformación y evidencia el cumplimiento de sus funciones de acuerdo con la legislación vigente por medio de actas de reunión mínimo trimestrales e informes de gestión?</t>
  </si>
  <si>
    <t>¿Existe un programa de capacitación anual en promoción y prevención revisado con el COPASST que define los requisitos de conocimiento y práctica en SST, incluye la identificación de peligros y control de los riesgos prioritarios, es extensivo a todos los niveles de la organización?</t>
  </si>
  <si>
    <t>¿Los responsables del SG-SST cuentan con el certificado de aprobación del curso de capacitación virtual de 50 horas definido por el Ministerio del Trabajo?</t>
  </si>
  <si>
    <t>¿Se tiene elaborada por escrito de acuerdo con la normatividad por lo cual incluye los objetivos de la política de SST, expresa el compromiso de la alta dirección, el alcance sobre todos los centros de trabajo y todos los trabajadores, está publicada con fecha y firma del representante legal, es revisada anualmente, hace parte de las políticas de gestión de la empresa y ha sido comunicada al COPASST y divulgada, se conoce y es accesible por todos los niveles de la organización?</t>
  </si>
  <si>
    <t>¿Están definidos los objetivos del sistema de gestión de seguridad y salud en el trabajo y se expresan de conformidad con la política de SST, son claros, medibles, cuantificables, y tienen metas, son coherentes con el plan de trabajo anual y la normatividad vigente, están documentados y firmados por el empleador, están alineados con las prioridades definidas en SST, son adecuados a la empresa, son revisados, evaluados y actualizados si es necesario mínimo anualmente teniendo en cuenta las nuevas prioridades y resultados de la auditoría de cumplimiento y la revisión por la alta dirección anuales y son comunicados a los trabajadores?</t>
  </si>
  <si>
    <t xml:space="preserve">¿La empresa realizó la evaluación inicial del SG-SST (identificando las prioridades en SST de acuerdo con el procedimiento existente para su realización), y/o la autoevaluación de estándares mínimos a través de su encargado del SG-SST o personal externo con la formación establecida y sus resultados son aplicados para establecer o actualizar el plan de trabajo anual del SG-SST? </t>
  </si>
  <si>
    <t>¿La empresa diseña y define un plan de trabajo anual con seguimiento y planes de mejora para su cumplimiento que cuenta con un cronograma que identifica las actividades a implementar, con los objetivos del SG-SST, metas, recursos y responsables y se encuentra firmado por el empleador y el encargado de SST?</t>
  </si>
  <si>
    <t>¿El Sistema de Gestión de la Seguridad y Salud en el Trabajo está documentado y es fácilmente identificable y accesible, cuenta con un sistema de archivo o retención documental y cumple con la documentación mínima y registros según la normatividad vigente?</t>
  </si>
  <si>
    <t>¿Se evaluaron los resultados de la rendición de cuentas de las personas de todos los niveles de la organización con responsabilidades en el SG-SST en relación con su desempeño?</t>
  </si>
  <si>
    <t>¿Se cuenta con mecanismos para recibir y responder a la las comunicaciones internas de participación de los trabajadores y/o contratistas en la implementación del SG-SST a través de autorreportes, construcción de normas de seguridad entre otros y para dar respuesta a las comunicaciones externas relativas a la seguridad y salud en el trabajo?</t>
  </si>
  <si>
    <t>¿Existe un procedimiento de adquisiciones que identifique y evalúe las especificaciones en seguridad y salud en el trabajo de las compras de productos y servicios incluida la matriz de EPP?</t>
  </si>
  <si>
    <t>¿Están considerados los aspectos de SST y el cumplimiento de estándares mínimos en el procedimiento de evaluación y selección de proveedores y contratistas?</t>
  </si>
  <si>
    <t>¿Se cuenta con un procedimiento de gestión del cambio que permita para evaluar el impacto sobre la seguridad y salud en el trabajo que puedan generar los cambios internos y externos a la empresa y que informe y capacite a los trabajadores en los mismos?</t>
  </si>
  <si>
    <t>¿Hay un programa para promover estilos de vida y entorno saludable incluyendo campañas específicas tendientes a la prevención y el control de la fármaco dependencia, el alcoholismo y el tabaquismo entre otros?</t>
  </si>
  <si>
    <t>¿Se remite información al médico que realiza las evaluaciones ocupacionales con los perfiles del cargo, con la descripción de las tareas y el medio en el cual se desarrollará la labor respectiva?</t>
  </si>
  <si>
    <t>¿Se realizan las evaluaciones médicas ocupacionales de acuerdo con la normatividad y los peligros a los que se encuentre expuesto el trabajador y están definidas su frecuencia acordes con la magnitud de los riesgos, el estado de salud del trabajador y las recomendaciones de los Programas de Vigilancia Epidemiológica? Se comunican los resultados por escrito a los trabajadores y estos se constarán en su historia médica</t>
  </si>
  <si>
    <t>¿La empresa tiene custodia de las historias clínicas ya sea a cargo de una institución prestadora de servicios de Seguridad y Salud en el Trabajo o del médico que practica los exámenes ocupacionales en la empresa?</t>
  </si>
  <si>
    <t>¿La empresa acata y hace seguimiento a las recomendaciones y restricciones médico laborales por parte de la EPS o ARL de los trabajadores para la realización de sus funciones, de ser necesario adecúa su puesto de trabajo, los reubica o realiza readaptación laboral? la empresa conserva documentos de soporte de recibido por parte de quienes califican</t>
  </si>
  <si>
    <t>¿Existe un plan de acción con actividades de medicina preventiva y del trabajo de conformidad con las prioridades y los hallazgos de la morbilidad del diagnóstico de las condiciones de salud de los trabajadores y los peligros y riesgos de intervención prioritarios?</t>
  </si>
  <si>
    <t>¿En la sede hay suministro permanente de agua potable, servicios sanitarios y mecanismos para disponer de excretas y basuras?</t>
  </si>
  <si>
    <t>¿La empresa elimina los residuos sólidos, líquidos o gaseosos que se producen así como los residuos peligrosos de forma que no se ponga en riesgo a los trabajadores?</t>
  </si>
  <si>
    <t>¿Existe un procedimiento para realizar reporte dentro de los 2 días hábiles siguientes y la investigación de los accidentes de trabajo y enfermedades laborales y se evidencia su documentación y cumplimiento bajo la Resolución 1401 de 2007 y se reporta a la dirección territorial el accidente grave y mortal así como las enfermedades laborales calificadas?</t>
  </si>
  <si>
    <t>¿Se investigan todos los accidentes e incidentes de trabajo y las enfermedades laborales cuando son diagnosticadas como laborales determinando las causas básicas e inmediatas y la posibilidad que se presenten nuevos casos y se realiza seguimiento a las acciones y recomendaciones realizadas para otros trabajadores potencialmente expuestos?</t>
  </si>
  <si>
    <t>¿Se tiene un registro estadístico de los incidentes y de los accidentes de trabajo, así como de las enfermedades laborales que ocurren, se realiza un análisis de este informe y de las causas y sus resultados y las conclusiones derivadas se presentan a la alta dirección y son usadas para el mejoramiento del SG-SST?</t>
  </si>
  <si>
    <t>¿Los objetivos incluyen el control de la accidentalidad y enfermedad laborales en términos de severidad y la empresa la mide como mínimo una vez al año y realizó la clasificación del origen del peligro / riesgo que la generó?</t>
  </si>
  <si>
    <t>¿Los objetivos incluyen el control de la accidentalidad y enfermedad laborales en términos de frecuencia y la empresa la mide como mínimo una vez al año y realizó la clasificación del origen del peligro / riesgo que la generó?</t>
  </si>
  <si>
    <t xml:space="preserve">¿La empresa realizó la clasificación del origen del peligro / riesgo que generó mortalidad por accidentes de trabajo y enfermedades laborales y mide el indicador respectivo como mínimo una vez al año? </t>
  </si>
  <si>
    <t xml:space="preserve">¿La empresa mide la prevalencia de enfermedades laborales como mínimo una vez al año y realizó la clasificación del origen del peligro / riesgo que la generó? </t>
  </si>
  <si>
    <t xml:space="preserve">¿La empresa mide la incidencia de enfermedades laborales como mínimo una vez al año y realizó la clasificación del origen del peligro / riesgo que la generó? </t>
  </si>
  <si>
    <t xml:space="preserve">¿La empresa mide el ausentismo por enfermedad laboral y común y por accidentes de trabajo como mínimo una vez al año y realizó la clasificación del origen del peligro / riesgo que lo generó? </t>
  </si>
  <si>
    <t>¿Existe una metodología aplicada para la identificación  peligros, evaluación y valoración de riesgos y establecimiento de controles con alcance a todos los procesos, actividades rutinarias y no rutinarias, máquinas y equipos y a todos los trabajadores independientemente de su forma de vinculación o contratación y están identificados aquellos que son prioritarios?</t>
  </si>
  <si>
    <t>¿La empresa procesa, manipula o trabaja con agentes o sustancias catalogadas como carcinogénicas o con toxicidad aguda, causantes de enfermedades incluidas en la tabla de  enfermedades laborales y prioriza los riesgos asociados a estas y realiza acciones de prevención e intervención al respecto?</t>
  </si>
  <si>
    <t>¿Se realizan mediciones ambientales de los riesgos prioritarios provenientes de peligros químicos, físicos y/o biológicos y sus resultados está documentados y son remitidos al COPASST o vigía?</t>
  </si>
  <si>
    <t>¿Se han implementado medidas de control acorde al resultado identificación de los peligros, evaluación y valoración de los riesgos (matriz de identificación de peligros, evaluación y control de riesgos), donde se priorizan las intervenciones a los riesgos más críticos? Se ejecutan acorde al esquema de jerarquización</t>
  </si>
  <si>
    <t>¿Se verifica la aplicación por parte de los trabajadores de las medidas de prevención y control y se cuenta con un proceso de  reportes de los trabajadores que permita evaluar la efectividad de las medidas de control?</t>
  </si>
  <si>
    <t>¿Se cuenta con programas de promoción y prevención / programa de prevención y protección de la seguridad y salud de las personas para los peligros identificados y orientados a los factores de riesgo prioritarios incluido el plan estratégico de seguridad vial si este aplica?</t>
  </si>
  <si>
    <t>¿Se realizan inspecciones sistemáticas a las instalaciones, maquinaria o equipos, incluidos los relacionados con la prevención y atención de emergencias con participación del Comité Paritario o Vigía de Seguridad y Salud en el Trabajo?</t>
  </si>
  <si>
    <t>¿Se realiza el mantenimiento periódico a máquinas, herramientas, equipo, instalaciones, equipos de emergencia y redes eléctricas teniendo en cuenta informes de inspecciones o reporte de condiciones inseguras?</t>
  </si>
  <si>
    <t>¿Se le suministra a los trabajadores que lo requieran los EPP y se le reponen oportunamente según su uso, se verifica el cumplimiento por parte de los contratistas, se lleva registro de su entrega y de la realización de capacitación sobre el uso de los mismos?</t>
  </si>
  <si>
    <t>¿Se tiene un plan de prevención, preparación y respuesta ante emergencias que identifica las amenazas, analiza la vulnerabilidad  e incluye política, objetivos, alcance, responsables, planos de las instalaciones, con las áreas y salidas de emergencia, señalización, simulacros mínimo anuales y con alcance, divulgación y capacitación a los trabajadores en todas las jornadas y centros de trabajo?</t>
  </si>
  <si>
    <t>¿La brigada está conformada, entrenada, dotada y capacitada y organizada según las necesidades y el tamaño de la empresa? (primeros auxilios, contraincendio, evacuación entre otras)</t>
  </si>
  <si>
    <t>¿Se evidencian canales de comunicación y la participación efectiva de los trabajadores en los procesos de mejoramiento continuo, aportando recomendaciones para la revisión por la alta dirección hacia el fortalecimiento del SG-SST?</t>
  </si>
  <si>
    <t>¿Se cuenta con un programa anual de auditoría al SG-SST con la participación del Comité Paritario o Vigía de la Seguridad y Salud en el Trabajo?</t>
  </si>
  <si>
    <t>¿Se evidencia el cumplimiento de los procesos de auditoría de acuerdo con el alcance establecido en la normatividad (Decreto 1072 y estándares mínimos), y en compañía con el COPASST?</t>
  </si>
  <si>
    <t>¿Existe evidencia de las revisiones hechas por la Alta Gerencia al sistema de gestión de seguridad y salud en el trabajo mínimo una vez al año y de acuerdo con lo establecido en la normatividad vigente, sus resultados son comunicados al Comité Paritario o Vigía de la seguridad y salud en el trabajo y al responsable del SG-SST?</t>
  </si>
  <si>
    <t>¿Existe evidencia, documentación y responsables de la identificación de no conformidades y de la implementación de las acciones preventivas, correctivas y de mejora necesarias con base en los resultados de la supervisión, inspecciones, medición de indicadores, recomendaciones del COPASST o vigía entre otros?</t>
  </si>
  <si>
    <t>¿Se identifican medidas correctivas, preventivas y/o de mejora para el SG-SST del cumplimiento de los objetivos, de los resultados de las medidas de intervención y de los programas de promoción y prevención?</t>
  </si>
  <si>
    <t>¿Desde los resultados de las investigaciones de incidentes y ATEL y la determinación de sus causas básicas e inmediatas, se identifican deficiencias y se evidencia el cumplimiento de acciones preventivas, correctivas y de mejora hacia el SG-SST?</t>
  </si>
  <si>
    <t>¿Existe un plan de acción aprobado por la Gerencia o medidas correctivas, con base en la revisión por la alta dirección y tiene en cuenta los requerimientos y las recomendaciones emitidas por autoridades administrativas y/o por la ARL?</t>
  </si>
  <si>
    <t>¿Se evidencia el cumplimiento del programa anual de capacitación y de los procesos de inducción y reinducción en seguridad y salud en el trabajo previa al inicio de sus labores que cubre a todos los trabajadores independientemente de su forma de vinculación y/o contratación e incluye la descripción de las actividades a realizar, información de la identificación de riesgo, evaluación y valoración de riesgos y establecimiento de controles para prevención de los ATEL?</t>
  </si>
  <si>
    <t xml:space="preserve">¿Se cuenta con una matriz legal actualizada, que identifica la normatividad vigente del Sistema General de riesgos laborales aplicables y que debe cumplir la organización incluyendo estándares mínimos? </t>
  </si>
  <si>
    <t>¿Se cuenta con información actualizada con la descripción sociodemográfica de los trabajadores, la caracterización de las condiciones de salud, la evaluación y análisis de las estadísticas de salud tanto de origen laboral como común y los resultados de las evaluaciones médicas ocupacionales del último año?</t>
  </si>
  <si>
    <t>¿La identificación de los peligros, evaluación y valoración de los riesgos y establecimiento de controles contó con la participación de los trabajadores, incluyó todos los centros de trabajo, procesos, actividades rutinarias y no rutinarias, el número total de expuestos y es actualizada como mínimo una vez al año, con los cambios en la organización y sus procesos y/o ante la ocurrencia de accidentes de trabajo mortales y eventos catastróficos?</t>
  </si>
  <si>
    <t>FECHA (PLAZO), DE CUMPLIMIENTO</t>
  </si>
  <si>
    <t>RECURSOS ASIGNADOS</t>
  </si>
  <si>
    <t>RESPONSABLE DEL SEGUIMIENTO AL PLAN DE ACCIÓN:</t>
  </si>
  <si>
    <t>ESTÁNDARES MÍNIMOS DEL SISTEMA DE GESTIÓN DE LA SEGURIDAD Y SALUD EN EL TRABAJO</t>
  </si>
  <si>
    <t>PLAN DE MEJORA</t>
  </si>
  <si>
    <t>ACCIONES DE MEJORA (ACTIVIDADES A DESARROLLAR)</t>
  </si>
  <si>
    <t>PERSONA(S) RESPONSABLE(S)</t>
  </si>
  <si>
    <t>OBSERVACIONES / SEGUIMIENTO / SOPORTES DE LA EFECTIVIDAD DE LAS ACCIONES</t>
  </si>
  <si>
    <r>
      <t xml:space="preserve">Cuando se cumple con el Item del estandar la calificacion sera la maxima del respectivo Item, de lo contrario su calificacion sera igual a cero </t>
    </r>
    <r>
      <rPr>
        <b/>
        <sz val="12"/>
        <color theme="1"/>
        <rFont val="Arial"/>
        <family val="2"/>
      </rPr>
      <t xml:space="preserve">(o)
</t>
    </r>
    <r>
      <rPr>
        <sz val="12"/>
        <color theme="1"/>
        <rFont val="Arial"/>
        <family val="2"/>
      </rPr>
      <t xml:space="preserve">Si el estandar </t>
    </r>
    <r>
      <rPr>
        <b/>
        <u/>
        <sz val="12"/>
        <color theme="1"/>
        <rFont val="Arial"/>
        <family val="2"/>
      </rPr>
      <t xml:space="preserve">No Aplica </t>
    </r>
    <r>
      <rPr>
        <sz val="12"/>
        <color theme="1"/>
        <rFont val="Arial"/>
        <family val="2"/>
      </rPr>
      <t xml:space="preserve">se debera justificar la situacion y se calificara con el porcentaje maximo del Item indicado para cada estandar. En caso de no justificarse, la calificacion del estandar sera igual a cero </t>
    </r>
    <r>
      <rPr>
        <b/>
        <sz val="12"/>
        <color theme="1"/>
        <rFont val="Arial"/>
        <family val="2"/>
      </rPr>
      <t>(0)</t>
    </r>
    <r>
      <rPr>
        <sz val="12"/>
        <color theme="1"/>
        <rFont val="Arial"/>
        <family val="2"/>
      </rPr>
      <t xml:space="preserve">  
Cuando no se cumpla el ítem o se pueda mejorar uno que la empresa ya cumple, importante consignar al frente la actividad, acción de mejora, preventiva o de mejora que se va a implementar, junto con el responsable, plazo, recursos y seguimiento para documentar e implementar el respectivo plan de acción
La herramienta está alineada con el anexo de la resolución 1111 de 2017 y apoya la autoevaluación de estándares mínimos y el plan de acción relacionado. Importante sin embargo revisar en el anexo mencionado el modo de verificación que implementará el Ministerio del Trabajo al realizar las visitas de inspección, vigilancia y control</t>
    </r>
  </si>
  <si>
    <t>AUTOEVALUACIÓN DE ESTÁNDARES MÍNIMOS</t>
  </si>
  <si>
    <t>PUNTAJE POR ESTÁNDAR</t>
  </si>
  <si>
    <t>RECURSOS
10%</t>
  </si>
  <si>
    <t>GESTIÓN INTEGRAL DEL SISTEMA DE GESTIÓN DE LA SEGURIDAD Y SALUD EN EL TRABAJO
15%</t>
  </si>
  <si>
    <t>GESTIÓN DE LA SALUD
20%</t>
  </si>
  <si>
    <t>GESTIÓN DE PELIGROS Y RIESGOS
30%</t>
  </si>
  <si>
    <t>GESTIÓN DE AMENAZAS
10%</t>
  </si>
  <si>
    <t>VERIFICACIÓN DEL SG-SST
5%</t>
  </si>
  <si>
    <t>MEJORAMIENTO
10%</t>
  </si>
  <si>
    <t>RESULTADO</t>
  </si>
  <si>
    <t>RESULTADO ESTÁNDARES MÍNIMOS</t>
  </si>
  <si>
    <t>SISTEMA DE GESTIÓN DE LA SEGURIDAD Y SALUD EN EL TRABAJO</t>
  </si>
  <si>
    <t>NO CUMPLE</t>
  </si>
  <si>
    <t>CUMPLE</t>
  </si>
  <si>
    <t>NO APLICA</t>
  </si>
  <si>
    <t>INSTITUTO DE CULTURA Y PATRIMONIO DE ANTIOQUIA</t>
  </si>
  <si>
    <t>Isabel Cristina Carvajal</t>
  </si>
  <si>
    <t>Diciembre 20 de 2017</t>
  </si>
  <si>
    <t>Profesional Universitario - Líder de Control Interno</t>
  </si>
  <si>
    <t xml:space="preserve">Se cumple parcialmente, puesto que, si bien es cierto, la entidad ha asignado personal de apoyo al SG-SST, el mismo no cumple con el perfil que define la normativa vigente; sólo hasta diciembre 11 de 2017 se conforma el COPASST, luego de haberse vencido en junio de 2017; se realizó un informe de inspección con recomendaciones y aún están pendientes las medidas que se adoptarán para mitigar las eventuales situaciones de peligro que se identificaron en la visita de inspección, continuán pendientes los protocolos de seguridad para los usuarios internos y externos de la entidad. De acuedo a esto, la entidad define y asigna recursos, pero no se evidencia eficiencia y eficacia en la ejecución de los mismos. </t>
  </si>
  <si>
    <t>Se cumple parcialmente, puesto que, si bien es cierto, la Resolución 435 del 11 de diciembre de 2017, evidencia la conformación del Comité de convivencia laboral; no es menos cierto la inexistencia de actas de reunión mínimo trimestrales y los correspondientes informes de gestión frente a las actividades y situaciones analizadas en dicho comité. Es decir, la entidad cumple con la conformación del Comité de convivencia laboral pero no se evidencia su funcionamiento.</t>
  </si>
  <si>
    <t xml:space="preserve">A la fecha de la auditoria se evidencia cumplimiento parcial del programa anual de capacitación con la capacitación al Comité Operativo de Emergencias de la entidad.
No se evidencia la realización de jornadas de inducción y reinducción en SST.
Se realizaron observaciones y recomendaciones por parte de la Oficina de Control Interno  a la ejecución del contrato No. 6 de 2017, el cual provee el personal de apoyo para las distintas dependencias de la entidad.
</t>
  </si>
  <si>
    <t xml:space="preserve">Se cumple parcialmente; la entidad a través de las Resoluciones 285 del 3 de octubre de 2016, adoptó la política de SST, y la 220 del 31 de julio de 2017, adoptó los objetivos de la SST. Dichos actos administrativos cumplen con lo estipulado en el Decreto 1072 de 2015 y demás normativa aplicable.
Se recomienda en los artículos segundo y quinto de la Resolución 285 de 2017, incluir al Consejo Directivo como máxima autoridad de la entidad, en los niveles de responsabilidad y decisión.
En consecuencia con lo anterior, en el artículo 6, se sugiere incluir los Acuerdos de Gestión, los cuales serían la fuente de verifcación del compromiso y cumplimiento de la política por parte de los Subdirectores de la entidad. Además en el artículo 9 de la mencionada Resolución sería prudente incluir la denominación de "empleados en misión".
La Política y los objetivos de SST para la vigencia 2017 no se evidencia comunicada y divulgada al COPASST. Así como tampoco se evidencia su revisión anual.
Las Resoluciones 285 de 2016 y 220 de 2017 no se evidencian publicadas en el normograma de la entidad, por lo tanto, se limita el conocimiento y accesibilidad a todos los niveles de la organización.
</t>
  </si>
  <si>
    <t>La entidad realizó la autoevaluación a julio 30 de 2017. De la misma se establecieron 9 acciones de mejora, de las cuales, se cumple en lo que tiene que ver el nombramiento del Profesional Universitario - Líder de Gestión Humana y Desarrollo Organizacional,  y parcialmente con la reactivación en el último trimestre de 2017 del programa de pausas activas. Es decir a la fecha de la presente auditoría se tiene un cumplimiento aproximado del 33% en las acciones planteadas.</t>
  </si>
  <si>
    <t>Si bien es cierto, para los procesos de selección, la entidad se acoge a los lineamientos de Colombia Compra Eficiente; no es menos cierto que la entidad realiza los procesos de convocatoría y asignación de apoyos directos que deberían considerar los aspectos de SST. Por ello se recomienda realizar el correspondiente análisis y de ser el caso, incluir los aspectos de SST en los lineamientos de las Convocatorias públicas que celebra la entidad y formalizar dichos aspectos en el documento de criterios para la asignación de apoyos directos que la entidad defina.</t>
  </si>
  <si>
    <t>No se evidencia procedimiento de Gestión del cambio, aprobado divulgado y publicado en el Sistema Integrado de Gestión.</t>
  </si>
  <si>
    <t>Se cumple parcialmente, existe una matriz de peligros a 2015; durante el 2017 se identificaron riesgos asociados a SST, pero el avance de la nueva matriz de riesgos de la entidad está pendiente de socialización y aprobación por parte de la alta dirección.</t>
  </si>
  <si>
    <t>Se evidencia un informe de visita de inspección a todo el edificio Palacio de la Cultura Rafael Uribe Uribe, realizado el 5 de mayo de 2017; cuyo objetivo fue identificar las condiciones de peligro que puedan generar riesgos en las instalaciones físicas del edificio; en el mismo se generaron 18 recomendaciones con base en los hallazgos detectados en dicha visita.</t>
  </si>
  <si>
    <t>Hay un cumplimiento parcíial, puesto que, se evidencia un informe de visita de inspección a todo el edificio Palacio de la Cultura Rafael Uribe Uribe, realizado el 5 de mayo de 2017; cuyo objetivo fue identificar las condiciones de peligro que puedan generar riesgos en las instalaciones físicas del edificio; en el mismo se generaron 18 recomendaciones con base en los hallazgos detectados en dicha visita. Pero está pendiente la participación activa del COPASST en este tipo de visitas.</t>
  </si>
  <si>
    <t>La entidad incluye dentro de su Plan Anual de Adquisiciones todo lo relacionado con los mantenimientos preventivos y correctivos de los equipos que lo requieren.</t>
  </si>
  <si>
    <t>En la vigencia 2017, se realizaron dos simulacros.
Actualmente están en capacitación los miembros de la brigada de emergencia.</t>
  </si>
  <si>
    <t>Actualmente están en capacitación los miembros de la brigada de emergencia.
Es pertinente y necesario que se actualice el acto administrativo donde se conforma el Comité Operativo de Emergencias..</t>
  </si>
  <si>
    <t>Se realiza la presente auditoria en cumplimiento al artículo 6 de la Resolución 285 de 2016. La misma será remitida al COPASST y al Comité de Convivencia Laboral.
No se cumple en tanto que la presente auditoría no fue planeada con el COPASST, debido a que la conformación de dicho comité se hizo efectiva hasta el 11 de diciembre y los tiempos se acortaron para la ejecución de la misma; sin embargo si estuvo considerada en el Plan de trabajo de la OCI.</t>
  </si>
  <si>
    <t>No se evidencian actas de reunión en el SICPA que evidencien las revisiones realizadas tanto por el equipo directivo de la entidad como por su Consejo Directivo.
Se hizo la evaluación de rendición de cuentas por parte de la Subdirectora Administrativa y Financiera con corte al 31 de julio de 2017, de la misma quedaron 9 acciones de mejora de las cuales se han cumplido 3 a la fecha de la presente auditoría.
Está pendiente la cuminicación y oficialización de los resultados al COPASST, dada su reciente conformación.</t>
  </si>
  <si>
    <t>Se evidencia un informe de visita de inspección a todo el edificio Palacio de la Cultura Rafael Uribe Uribe, realizado el 5 de mayo de 2017; cuyo objetivo fue identificar las condiciones de peligro que puedan generar riesgos en las instalaciones físicas del edificio; en el mismo se generaron 18 recomendaciones con base en los hallazgos detectados en dicha visita. Pero está pendiente la participación activa del COPASST en este tipo de visitas.
Se hizo la evaluación de rendición de cuentas por parte de la Subdirectora Administrativa y Financiera con corte al 31 de julio de 2017, de la misma quedaron 9 acciones de mejora de las cuales se han cumplido 3 a la fecha de la presente auditoría.</t>
  </si>
  <si>
    <t>Se cumple parcialmente hasta el 30 de julio de 2017 que se evidenció el informe del perfil sociodemográfico, elaborado a partir de una encuesta. Dicho informe debe actualizarse a diciembre 31 de 2017 con la información correspondiente.</t>
  </si>
  <si>
    <t>No se evidencian actas de reunión en el SICPA que evidencien las revisiones realizadas tanto por el equipo directivo de la entidad como por su Consejo Directivo.
Se hizo la evaluación de rendición de cuentas por parte de la Subdirectora Administrativa y Financiera con corte al 31 de julio de 2017, de la misma quedaron 9 acciones de mejora de las cuales se han cumplido 3 a la fecha de la presente auditoría.</t>
  </si>
  <si>
    <t>Se cumple parcialmente, puesto que, se evidencia la Resolución 285 de 2016, en la cual se asignan responsabilidades y roles a los distintos niveles. Además existen actas de reunión del 2016 donde se socializaron las responsabilidades y roles en SST. 
Sin embargo, no se evidencia comunicación y socialización en las actas de reunión del Consejo Directivo de la entidad.
Durante la vigencia 2017 no se evidencia socialización de los roles y responsabilidades a todos los niveles de la organizaciónal.
Se realizó una matriz de comunicación del SGSST, pero la misma no ha sido comunicada a través de una campaña específica de comunicación interna. 
Además no está incluida en el Plan de Comunicaciones de la entidad, remitido a la Oficina de Control Interno en marzo de 2017.</t>
  </si>
  <si>
    <t>La entidad debe revisar y analizar los trabajos en alturas que realizan los funcionarios del área de artes visuales de la Subdirección de Patrimonio y Fomento Artístico y Cultural, estableciendo si los mismos deben clasificarse en un nivel de riesgo distinto a los demás empleados.</t>
  </si>
  <si>
    <t>Resolución 434 del 11 de diciembre de 2017, Conformación del COPASST.
Es prudente advertir que el COPASST debe activarse de forma dinámica y proactiva dentro del SG-SST; evidenciando su funcionamiento en las actas de reunión, auditorías de seguimiento en relación a la vigilancia y control al sistema, informes de gestión y demas documentos que se generen en la operación del mismo. Todo esto, contando con la debida capacitación por parte de la entidad.</t>
  </si>
  <si>
    <t>No se evidencia capacitación al COPASST a partir de su conformación. 
Se incluyó dentro del Plan de Capacitación Institucional de la vigencia 2017, pero a la fecha de la auditoría no se evidencian capacitaciones en SST de acuerdo a las responsabilidades asignadas desde la Ley a dicho Comité.</t>
  </si>
  <si>
    <t>Cumple parcialmente, en tanto que se evidencia el acta No. 8 del 6 de febrero de 2017 del COPASST en la cual se incluyeron temas de SST en el Plan de Formación y Capacitación de la entidad, pero los mismos no se han cumplido efectivamente a la fecha de la auditoria. 
El COPASST venció en junio de 2017 y su nueva conformación se realizó hasta el 11 de diciembre de 2017 con la Resolución 434 de 2017.
Está pendiente la socilización del programa de capacitación anual en promoción y prevención con el COPASST vigente.</t>
  </si>
  <si>
    <t xml:space="preserve">En el expediente laboral de la Profesional Universitaria - Líder de Gestión Humana y Desarrollo Organizacional, responsable de la implementación del SG-SST, no se evidencia el certificado del curso de capacitación virtual de 50 horas definido por el Ministerio de Trabajo. Dicho documento estaba dentro de las acciones de mejora planteadas en la autoevalución realizada al 31 de julio de 2017 como una exigencia al nuevo pérfil en la planta de cargos, del cual no se evidencia nignún avance. 
</t>
  </si>
  <si>
    <t>La entidad a través de la Resolución 220 del 31 de julio de 2017 tiene definidos los objetivos de SST y cumplen con el requerimiento normativo del Decreto 1072 de 2015 y la demás normativa aplicable. 
Está pendiente su revisión, medición, evaluación y actualización en agosto de 2018. Además de la debida comunicación a todos los servidores y personal de apoyo de la entidad.</t>
  </si>
  <si>
    <t>Se cumple parcialmente con este requisito, puesto que, al 30 de julio de 2017, se evidencia el plan de trabajo anual con el seguimiento y los planes de mejora. A partir de dicha fecha, hubo cambios en el personal responsable de adelantar todo lo relacionado con el SG-SST; y al momento de la auditoria se evidencia el debido seguimiento correspondiente al segundo semestre de 2017.</t>
  </si>
  <si>
    <t xml:space="preserve">Si bien existen los mecanismos para recibir y responder a las comunicaciones internas de participación de los servidores y colaboradores de la entidad en la implementación del SG-SST; no se evidencia un uso efectivo de los mismos.
</t>
  </si>
  <si>
    <t>Se evidencia dentro del plan de trabajo anual del 2017 y el cronograma de actividades del personal de apoyo del SG-SST (Contrato No. 6 de 2017)</t>
  </si>
  <si>
    <t>Se manifiesta por parte del auditado que es posible que se haya realizado el documento con las especificaciones y perfiles del cargo para definir las evaluaciones médicas, pero el mismo, no logró evidenciarse al momento de la auditoría.</t>
  </si>
  <si>
    <t xml:space="preserve">Informe de investigación del accidente de trabajo del Subdirector Administrativo y Financiero en la vigencia 2013, reportado a la ARL.
Proyecto de informe de investigación del incidente del 7 de diciembre de 2017, relacionado con la fumigación en el Archivo Histórico de Antioquia. 
Es prudente advertir que en tanto no exista un procedimiento para reportar ATEL debidamente aprobado, divulgado y publicado en el Sistema Integrado de Gestión, es latente el riesgo de no realizar un adecuado proceso de investigación de todos los accidentes e incidentes de trabajo y enfermedades laborales; máxime con la ausencia de capacitación frente al tema.
Tal como puede evidenciarse en el incidente presentado el 7 de diciembre con el proceso de fumigación en el Archivo histórico de Antioquia, en el cual hubo fallas en la comunicación asertiva de las situaciones y se generaron malos entendidos en la aplicación del procedimiento.
</t>
  </si>
  <si>
    <t>No se evidencia el informe presentado a la Alta Dirección que muestre su aporte en el mejoramiento del SG-SST.
Debe mejorarse en el análisis la medición y el seguimiento de los ATEL.</t>
  </si>
  <si>
    <t>No se han registrado accidentes de trabajo con consecuencias mortales ni enfermedades laborales diagnosticadas que permitan realizar esta medición.</t>
  </si>
  <si>
    <t>En la entidad no se evidencian enfermedades laborales diagnosticas, por lo tanto, no existen datos para realizar la medición.</t>
  </si>
  <si>
    <t>Registro estadístico y caracterización de ausentismo laboral.</t>
  </si>
  <si>
    <t>Se evidencia el cumplimiento a través del diligenciamiento de los FURAT, pero no existe el  procedimiento para reportar ATEL, aprobado divulgado y publicado en el Sistema Integrado de Gestión.
Se tiene información en borrador, pero no  debidamente formalizada.</t>
  </si>
  <si>
    <t>Se evidencian 2 informes de mediciones ambientales por  iluminación y ruido, realizados por la ARL en 2013 y 2017 respectivamente.</t>
  </si>
  <si>
    <t>A criterio del auditor, el cumplimiento es parcial, puesto que, si bien cierto, se evidencian 2 programas; uno de pausas activas y otro de protección para caidas, no es menos cierto que no se evidencia el cumplimiento efectivo y documentado dentro del Sistema Integrado de Gestión. Además de la debida interiorización por parte de los empleados y colaboradores de la entidad.</t>
  </si>
  <si>
    <t>Se realizan las investigaciones, pero no se evidencia cumplimiento de las acciones preventivas y correctivas producto del análisis de causa.</t>
  </si>
  <si>
    <t xml:space="preserve">No se evidencia responsable para la Dirección del Sistema con el perfil de Profesional en SST o Profesional con especializacion o maestría en SST con licencia vigente y con el curso virtual de las 50 horas. 
En la autoevaluación a julio 31 se manifestó estar trabajando en el pérfil, pero a la fecha de la presente auditoria no se evidencia ningún avance al respecto.
Se evidencia certificados y aprobación del curso de capacitación virtual de los funcionarios Gustavo Hernán Carvajal y Ana María Hernández Quirós.
La entidad tiene un tecnólogo como apoyo al SG-SST, vinculado a través del Contrato No. 6 de 2017.
Es prudente tener en cuenta que el pérfil de técnico o tecnólogo en SST o en alguna de sus áreas con licencia vigente en Salud Ocupacional o SST con 2 años de experiencia acreditada y certificado de aprobación del curso de capacitación virtual de las 50 horas; está determinado para empresas de menos de 10 trabajadores y con riesgo 1, 2 ó 3. </t>
  </si>
  <si>
    <t>No se evidencia documentación del SG-SST, codificada dentro del Sistema Integrado de Gestión.
No se evidencian procedimientos documentados y asociados a SST dentro del proceso de Gestión Humana.
No se evidencia la actualización de las TRD, incluyendo en las mismas la gestión documental del SG-SST.
Se produce documentación en medios físicos y magnéticos relacionada con el SG-SST, pero no es facilmente identificable, accesible y no cuenta con un sistema de archivo o retención documental.</t>
  </si>
  <si>
    <t>Se cumple parcialmente, debido a que se evidencia sólo la rendición de cuentas de la Subdirectora Administrativa y Financiera con corte al 31 de julio de 2017, pero no existen evaluaciones por los demás niveles con responsabilidad en el SG-SST que se han retirado de la entidad, así como tampoco en los informes de gestión, rendidos por la entidad a la ciudadanía y entes de control. 
Por ello es pertinente recomendar que ante retiros del personal de los distintos cargos, este tipo de evaluaciones se incluyan como requisito en los informes de gestión, de tal forma que el proceso continue, independiente a la persona que funja en los respectivos cargos.</t>
  </si>
  <si>
    <t xml:space="preserve">No se evidencia debidamente documentado el procedimiento de adquisiciones que identifique y evalue las especificaciones de SST  dentro del Sistema de Gestión de la calidad de la entidad. En tal sentido, tampoco se evidencia la debida actualización del Manual de Contratación. 
Para la autoevaluación del 30 de julio de 2017 se expresó que este requisito se cumplía en la medida que ya se tenía el borrador del procedimiento, sin embargo a la fecha de la auditoría no se evidencia el procedimiento  aprobado, divulgado y publicado en el Sistema Integrado de Gestión de la entidad.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</si>
</sst>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0"/>
      <name val="Calibri"/>
      <family val="2"/>
      <scheme val="minor"/>
    </font>
    <font>
      <b/>
      <sz val="14"/>
      <color theme="0"/>
      <name val="Arial"/>
      <family val="2"/>
    </font>
    <font>
      <b/>
      <sz val="14"/>
      <name val="Arial"/>
      <family val="2"/>
    </font>
    <font>
      <b/>
      <sz val="18"/>
      <color theme="0"/>
      <name val="Arial"/>
      <family val="2"/>
    </font>
    <font>
      <sz val="14"/>
      <color theme="1"/>
      <name val="Arial"/>
      <family val="2"/>
    </font>
    <font>
      <b/>
      <sz val="14"/>
      <color theme="1"/>
      <name val="Arial"/>
      <family val="2"/>
    </font>
    <font>
      <b/>
      <sz val="11"/>
      <color theme="1"/>
      <name val="Arial"/>
      <family val="2"/>
    </font>
    <font>
      <b/>
      <i/>
      <sz val="11"/>
      <color theme="1"/>
      <name val="Arial"/>
      <family val="2"/>
    </font>
    <font>
      <sz val="14"/>
      <color theme="0"/>
      <name val="Arial"/>
      <family val="2"/>
    </font>
    <font>
      <sz val="14"/>
      <name val="Arial"/>
      <family val="2"/>
    </font>
    <font>
      <sz val="11"/>
      <color theme="1"/>
      <name val="Calibri"/>
      <family val="2"/>
      <scheme val="minor"/>
    </font>
    <font>
      <sz val="12"/>
      <color theme="1"/>
      <name val="Arial"/>
      <family val="2"/>
    </font>
    <font>
      <b/>
      <sz val="12"/>
      <color theme="1"/>
      <name val="Arial"/>
      <family val="2"/>
    </font>
    <font>
      <b/>
      <u/>
      <sz val="12"/>
      <color theme="1"/>
      <name val="Arial"/>
      <family val="2"/>
    </font>
    <font>
      <b/>
      <sz val="20"/>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lightGray">
        <fgColor indexed="48"/>
        <bgColor rgb="FF7F7F7F"/>
      </patternFill>
    </fill>
    <fill>
      <patternFill patternType="solid">
        <fgColor rgb="FF7F7F7F"/>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3"/>
      </left>
      <right style="thin">
        <color indexed="64"/>
      </right>
      <top style="thin">
        <color indexed="64"/>
      </top>
      <bottom/>
      <diagonal/>
    </border>
    <border>
      <left style="thin">
        <color indexed="63"/>
      </left>
      <right style="thin">
        <color indexed="64"/>
      </right>
      <top/>
      <bottom/>
      <diagonal/>
    </border>
    <border>
      <left style="thin">
        <color indexed="63"/>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3"/>
      </left>
      <right/>
      <top style="thin">
        <color indexed="64"/>
      </top>
      <bottom style="thin">
        <color indexed="63"/>
      </bottom>
      <diagonal/>
    </border>
    <border>
      <left style="thin">
        <color indexed="63"/>
      </left>
      <right/>
      <top style="thin">
        <color indexed="64"/>
      </top>
      <bottom style="thin">
        <color indexed="64"/>
      </bottom>
      <diagonal/>
    </border>
    <border>
      <left style="thin">
        <color indexed="63"/>
      </left>
      <right/>
      <top style="thin">
        <color indexed="63"/>
      </top>
      <bottom style="thin">
        <color indexed="64"/>
      </bottom>
      <diagonal/>
    </border>
    <border>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9" fontId="11" fillId="0" borderId="0" applyFont="0" applyFill="0" applyBorder="0" applyAlignment="0" applyProtection="0"/>
  </cellStyleXfs>
  <cellXfs count="111">
    <xf numFmtId="0" fontId="0" fillId="0" borderId="0" xfId="0"/>
    <xf numFmtId="0" fontId="0" fillId="0" borderId="0" xfId="0" applyAlignment="1">
      <alignment horizontal="center" vertical="center"/>
    </xf>
    <xf numFmtId="0" fontId="0" fillId="0" borderId="0" xfId="0" applyAlignment="1"/>
    <xf numFmtId="0" fontId="2" fillId="5" borderId="16" xfId="0" applyFont="1" applyFill="1" applyBorder="1" applyAlignment="1">
      <alignment horizontal="center" vertical="center" wrapText="1"/>
    </xf>
    <xf numFmtId="0" fontId="5" fillId="0" borderId="1" xfId="0" applyFont="1" applyBorder="1" applyAlignment="1">
      <alignment horizontal="left" vertical="center" wrapText="1"/>
    </xf>
    <xf numFmtId="0" fontId="2" fillId="6" borderId="1" xfId="0" applyFont="1" applyFill="1" applyBorder="1" applyAlignment="1">
      <alignment horizontal="center" vertical="center"/>
    </xf>
    <xf numFmtId="0" fontId="2" fillId="6" borderId="12" xfId="0" applyFont="1" applyFill="1" applyBorder="1" applyAlignment="1">
      <alignment horizontal="center" vertical="center"/>
    </xf>
    <xf numFmtId="0" fontId="6" fillId="0" borderId="1" xfId="0" applyFont="1" applyBorder="1" applyAlignment="1">
      <alignment horizontal="center" vertical="center"/>
    </xf>
    <xf numFmtId="0" fontId="3" fillId="6" borderId="16"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5" fillId="0" borderId="1" xfId="0" applyFont="1" applyBorder="1" applyAlignment="1">
      <alignment wrapText="1"/>
    </xf>
    <xf numFmtId="0" fontId="3" fillId="9"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1" fillId="6" borderId="7" xfId="0" applyFont="1" applyFill="1" applyBorder="1"/>
    <xf numFmtId="0" fontId="1" fillId="6" borderId="0" xfId="0" applyFont="1" applyFill="1" applyBorder="1"/>
    <xf numFmtId="0" fontId="1" fillId="6" borderId="8" xfId="0" applyFont="1" applyFill="1" applyBorder="1"/>
    <xf numFmtId="0" fontId="1" fillId="6" borderId="9" xfId="0" applyFont="1" applyFill="1" applyBorder="1"/>
    <xf numFmtId="0" fontId="1" fillId="6" borderId="24" xfId="0" applyFont="1" applyFill="1" applyBorder="1"/>
    <xf numFmtId="0" fontId="1" fillId="6" borderId="10" xfId="0" applyFont="1" applyFill="1" applyBorder="1"/>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top" wrapText="1"/>
      <protection locked="0"/>
    </xf>
    <xf numFmtId="0" fontId="10" fillId="0" borderId="26" xfId="0" applyFont="1" applyFill="1" applyBorder="1" applyAlignment="1">
      <alignment horizontal="center" vertical="center"/>
    </xf>
    <xf numFmtId="0" fontId="6" fillId="0" borderId="1" xfId="0" applyFont="1" applyBorder="1" applyAlignment="1">
      <alignment horizontal="left" vertical="center" wrapText="1"/>
    </xf>
    <xf numFmtId="0" fontId="5" fillId="0" borderId="12" xfId="0" applyFont="1" applyFill="1" applyBorder="1" applyAlignment="1">
      <alignment horizontal="left" vertical="center" wrapText="1"/>
    </xf>
    <xf numFmtId="0" fontId="12" fillId="0" borderId="1" xfId="0" applyFont="1" applyBorder="1" applyAlignment="1" applyProtection="1">
      <alignment horizontal="left" vertical="top" wrapText="1"/>
      <protection locked="0"/>
    </xf>
    <xf numFmtId="0" fontId="12" fillId="0" borderId="1" xfId="0" applyFont="1" applyBorder="1" applyAlignment="1" applyProtection="1">
      <alignment horizontal="center" vertical="center" wrapText="1"/>
      <protection locked="0"/>
    </xf>
    <xf numFmtId="0" fontId="12" fillId="0" borderId="2" xfId="0" applyFont="1" applyBorder="1" applyAlignment="1" applyProtection="1">
      <alignment horizontal="left" vertical="top" wrapText="1"/>
      <protection locked="0"/>
    </xf>
    <xf numFmtId="0" fontId="2" fillId="5" borderId="0" xfId="0" applyFont="1" applyFill="1" applyBorder="1" applyAlignment="1">
      <alignment vertical="center" wrapText="1"/>
    </xf>
    <xf numFmtId="0" fontId="0" fillId="0" borderId="0" xfId="0" applyAlignment="1">
      <alignment wrapText="1"/>
    </xf>
    <xf numFmtId="0" fontId="0" fillId="0" borderId="0" xfId="0" applyAlignment="1" applyProtection="1">
      <alignment horizontal="right" vertical="center" wrapText="1"/>
      <protection hidden="1"/>
    </xf>
    <xf numFmtId="0" fontId="0" fillId="0" borderId="0" xfId="0" applyAlignment="1" applyProtection="1">
      <alignment wrapText="1"/>
      <protection hidden="1"/>
    </xf>
    <xf numFmtId="0" fontId="0" fillId="0" borderId="0" xfId="0" applyAlignment="1" applyProtection="1">
      <alignment horizontal="right" wrapText="1"/>
      <protection hidden="1"/>
    </xf>
    <xf numFmtId="9" fontId="0" fillId="0" borderId="0" xfId="1" applyFont="1" applyAlignment="1" applyProtection="1">
      <alignment horizontal="left"/>
      <protection hidden="1"/>
    </xf>
    <xf numFmtId="0" fontId="0" fillId="0" borderId="0" xfId="0" applyAlignment="1" applyProtection="1">
      <alignment horizontal="left" wrapText="1"/>
      <protection hidden="1"/>
    </xf>
    <xf numFmtId="0" fontId="2" fillId="5" borderId="28" xfId="0" applyFont="1" applyFill="1" applyBorder="1" applyAlignment="1">
      <alignment horizontal="center" vertical="center" wrapText="1"/>
    </xf>
    <xf numFmtId="0" fontId="2" fillId="6" borderId="7" xfId="0" applyFont="1" applyFill="1" applyBorder="1" applyAlignment="1">
      <alignment horizontal="right" vertical="center"/>
    </xf>
    <xf numFmtId="0" fontId="2" fillId="6" borderId="0" xfId="0" applyFont="1" applyFill="1" applyBorder="1" applyAlignment="1">
      <alignment horizontal="right" vertical="center"/>
    </xf>
    <xf numFmtId="0" fontId="5" fillId="0" borderId="1" xfId="0" applyFont="1" applyBorder="1" applyAlignment="1" applyProtection="1">
      <alignment horizontal="center" vertical="center"/>
      <protection locked="0"/>
    </xf>
    <xf numFmtId="0" fontId="0" fillId="6" borderId="25" xfId="0" applyFill="1" applyBorder="1" applyAlignment="1">
      <alignment horizontal="center"/>
    </xf>
    <xf numFmtId="0" fontId="0" fillId="6" borderId="6" xfId="0" applyFill="1" applyBorder="1" applyAlignment="1">
      <alignment horizontal="center"/>
    </xf>
    <xf numFmtId="0" fontId="2" fillId="5"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center" vertical="center" textRotation="90" wrapText="1"/>
    </xf>
    <xf numFmtId="0" fontId="2" fillId="6" borderId="1" xfId="0" applyFont="1" applyFill="1" applyBorder="1" applyAlignment="1">
      <alignment horizontal="center" vertical="center"/>
    </xf>
    <xf numFmtId="0" fontId="6" fillId="0" borderId="2" xfId="0" applyFont="1" applyBorder="1" applyAlignment="1">
      <alignment horizontal="center" vertical="center" textRotation="90" wrapText="1"/>
    </xf>
    <xf numFmtId="0" fontId="6" fillId="0" borderId="3" xfId="0" applyFont="1" applyBorder="1" applyAlignment="1">
      <alignment horizontal="center" vertical="center" textRotation="90" wrapText="1"/>
    </xf>
    <xf numFmtId="0" fontId="4" fillId="5" borderId="2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2" fillId="5" borderId="13" xfId="0" applyFont="1" applyFill="1" applyBorder="1" applyAlignment="1">
      <alignment horizontal="center" vertical="center" textRotation="90" wrapText="1"/>
    </xf>
    <xf numFmtId="0" fontId="2" fillId="5" borderId="14" xfId="0" applyFont="1" applyFill="1" applyBorder="1" applyAlignment="1">
      <alignment horizontal="center" vertical="center" textRotation="90" wrapText="1"/>
    </xf>
    <xf numFmtId="0" fontId="2" fillId="5" borderId="15" xfId="0" applyFont="1" applyFill="1" applyBorder="1" applyAlignment="1">
      <alignment horizontal="center" vertical="center" textRotation="90" wrapText="1"/>
    </xf>
    <xf numFmtId="0" fontId="6"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textRotation="90"/>
    </xf>
    <xf numFmtId="0" fontId="6" fillId="0" borderId="4" xfId="0" applyFont="1" applyBorder="1" applyAlignment="1">
      <alignment horizontal="center" vertical="center" textRotation="90" wrapText="1"/>
    </xf>
    <xf numFmtId="0" fontId="2" fillId="5" borderId="1" xfId="0" applyFont="1" applyFill="1" applyBorder="1" applyAlignment="1">
      <alignment horizontal="right" vertical="center" wrapText="1"/>
    </xf>
    <xf numFmtId="0" fontId="2" fillId="5" borderId="21" xfId="0" applyFont="1" applyFill="1" applyBorder="1" applyAlignment="1">
      <alignment horizontal="right" vertical="center" wrapText="1"/>
    </xf>
    <xf numFmtId="0" fontId="2" fillId="5" borderId="12" xfId="0" applyFont="1" applyFill="1" applyBorder="1" applyAlignment="1">
      <alignment horizontal="right" vertical="center" wrapText="1"/>
    </xf>
    <xf numFmtId="0" fontId="2" fillId="5" borderId="17" xfId="0" applyFont="1" applyFill="1" applyBorder="1" applyAlignment="1">
      <alignment horizontal="right" vertical="center" wrapText="1"/>
    </xf>
    <xf numFmtId="0" fontId="2" fillId="5" borderId="19"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5" borderId="12"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7" fillId="3" borderId="9" xfId="0" applyFont="1" applyFill="1" applyBorder="1" applyAlignment="1">
      <alignment horizontal="center"/>
    </xf>
    <xf numFmtId="0" fontId="7" fillId="3" borderId="24" xfId="0" applyFont="1" applyFill="1" applyBorder="1" applyAlignment="1">
      <alignment horizontal="center"/>
    </xf>
    <xf numFmtId="0" fontId="7" fillId="3" borderId="10" xfId="0" applyFont="1" applyFill="1" applyBorder="1" applyAlignment="1">
      <alignment horizont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12" fillId="3" borderId="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2" fillId="5" borderId="19" xfId="0" applyFont="1" applyFill="1" applyBorder="1" applyAlignment="1">
      <alignment horizontal="right" vertical="center" wrapText="1"/>
    </xf>
    <xf numFmtId="0" fontId="2" fillId="5" borderId="11" xfId="0" applyFont="1" applyFill="1" applyBorder="1" applyAlignment="1">
      <alignment horizontal="right" vertical="center" wrapText="1"/>
    </xf>
    <xf numFmtId="0" fontId="2" fillId="6" borderId="12"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15" fillId="0" borderId="30" xfId="0" applyFont="1" applyBorder="1" applyAlignment="1" applyProtection="1">
      <alignment horizontal="center" vertical="center" wrapText="1"/>
      <protection hidden="1"/>
    </xf>
    <xf numFmtId="0" fontId="10" fillId="0" borderId="30" xfId="0" applyFont="1" applyFill="1" applyBorder="1" applyAlignment="1" applyProtection="1">
      <alignment horizontal="center" vertical="center"/>
      <protection hidden="1"/>
    </xf>
    <xf numFmtId="0" fontId="10" fillId="0" borderId="29" xfId="0" applyFont="1" applyFill="1" applyBorder="1" applyAlignment="1" applyProtection="1">
      <alignment horizontal="center" vertical="center"/>
      <protection hidden="1"/>
    </xf>
    <xf numFmtId="0" fontId="2" fillId="5" borderId="0"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cellXfs>
  <cellStyles count="2">
    <cellStyle name="Normal" xfId="0" builtinId="0"/>
    <cellStyle name="Porcentaje" xfId="1" builtinId="5"/>
  </cellStyles>
  <dxfs count="6">
    <dxf>
      <font>
        <b/>
        <i val="0"/>
      </font>
      <fill>
        <patternFill>
          <bgColor rgb="FFFF0000"/>
        </patternFill>
      </fill>
    </dxf>
    <dxf>
      <font>
        <b/>
        <i val="0"/>
      </font>
      <fill>
        <patternFill>
          <bgColor rgb="FFFFC000"/>
        </patternFill>
      </fill>
    </dxf>
    <dxf>
      <font>
        <b/>
        <i val="0"/>
      </font>
      <fill>
        <patternFill>
          <bgColor rgb="FF92D050"/>
        </patternFill>
      </fill>
    </dxf>
    <dxf>
      <font>
        <b/>
        <i val="0"/>
      </font>
      <fill>
        <patternFill>
          <bgColor rgb="FFFF0000"/>
        </patternFill>
      </fill>
    </dxf>
    <dxf>
      <font>
        <b/>
        <i val="0"/>
      </font>
      <fill>
        <patternFill>
          <bgColor rgb="FFFFC000"/>
        </patternFill>
      </fill>
    </dxf>
    <dxf>
      <font>
        <b/>
        <i val="0"/>
      </font>
      <fill>
        <patternFill>
          <bgColor rgb="FF92D050"/>
        </patternFill>
      </fill>
    </dxf>
  </dxfs>
  <tableStyles count="0" defaultTableStyle="TableStyleMedium2" defaultPivotStyle="PivotStyleMedium9"/>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333399"/>
                </a:solidFill>
                <a:latin typeface="Arial"/>
                <a:ea typeface="Arial"/>
                <a:cs typeface="Arial"/>
              </a:defRPr>
            </a:pPr>
            <a:r>
              <a:rPr lang="es-CO"/>
              <a:t>Estándares Mínimos Resolución 1111</a:t>
            </a:r>
          </a:p>
        </c:rich>
      </c:tx>
      <c:layout>
        <c:manualLayout>
          <c:xMode val="edge"/>
          <c:yMode val="edge"/>
          <c:x val="0.1304975192886263"/>
          <c:y val="1.7182034488679571E-2"/>
        </c:manualLayout>
      </c:layout>
      <c:overlay val="0"/>
      <c:spPr>
        <a:noFill/>
        <a:ln w="25400">
          <a:noFill/>
        </a:ln>
      </c:spPr>
    </c:title>
    <c:autoTitleDeleted val="0"/>
    <c:plotArea>
      <c:layout>
        <c:manualLayout>
          <c:layoutTarget val="inner"/>
          <c:xMode val="edge"/>
          <c:yMode val="edge"/>
          <c:x val="0.25397806869233369"/>
          <c:y val="0.27422057773076391"/>
          <c:w val="0.50295047474893861"/>
          <c:h val="0.58142516121570365"/>
        </c:manualLayout>
      </c:layout>
      <c:radarChart>
        <c:radarStyle val="marker"/>
        <c:varyColors val="0"/>
        <c:ser>
          <c:idx val="0"/>
          <c:order val="0"/>
          <c:dPt>
            <c:idx val="0"/>
            <c:bubble3D val="0"/>
          </c:dPt>
          <c:dPt>
            <c:idx val="1"/>
            <c:bubble3D val="0"/>
          </c:dPt>
          <c:dPt>
            <c:idx val="2"/>
            <c:bubble3D val="0"/>
          </c:dPt>
          <c:dPt>
            <c:idx val="3"/>
            <c:bubble3D val="0"/>
          </c:dPt>
          <c:cat>
            <c:strRef>
              <c:f>Reporte!$A$12:$A$18</c:f>
              <c:strCache>
                <c:ptCount val="7"/>
                <c:pt idx="0">
                  <c:v>RECURSOS
10%</c:v>
                </c:pt>
                <c:pt idx="1">
                  <c:v>GESTIÓN INTEGRAL DEL SISTEMA DE GESTIÓN DE LA SEGURIDAD Y SALUD EN EL TRABAJO
15%</c:v>
                </c:pt>
                <c:pt idx="2">
                  <c:v>GESTIÓN DE LA SALUD
20%</c:v>
                </c:pt>
                <c:pt idx="3">
                  <c:v>GESTIÓN DE PELIGROS Y RIESGOS
30%</c:v>
                </c:pt>
                <c:pt idx="4">
                  <c:v>GESTIÓN DE AMENAZAS
10%</c:v>
                </c:pt>
                <c:pt idx="5">
                  <c:v>VERIFICACIÓN DEL SG-SST
5%</c:v>
                </c:pt>
                <c:pt idx="6">
                  <c:v>MEJORAMIENTO
10%</c:v>
                </c:pt>
              </c:strCache>
            </c:strRef>
          </c:cat>
          <c:val>
            <c:numRef>
              <c:f>Reporte!$B$12:$B$18</c:f>
              <c:numCache>
                <c:formatCode>0%</c:formatCode>
                <c:ptCount val="7"/>
                <c:pt idx="0">
                  <c:v>0.5</c:v>
                </c:pt>
                <c:pt idx="1">
                  <c:v>0.73333333333333328</c:v>
                </c:pt>
                <c:pt idx="2">
                  <c:v>0.8</c:v>
                </c:pt>
                <c:pt idx="3">
                  <c:v>0.91666666666666663</c:v>
                </c:pt>
                <c:pt idx="4">
                  <c:v>1</c:v>
                </c:pt>
                <c:pt idx="5">
                  <c:v>0</c:v>
                </c:pt>
                <c:pt idx="6">
                  <c:v>0.25</c:v>
                </c:pt>
              </c:numCache>
            </c:numRef>
          </c:val>
        </c:ser>
        <c:dLbls>
          <c:showLegendKey val="0"/>
          <c:showVal val="0"/>
          <c:showCatName val="0"/>
          <c:showSerName val="0"/>
          <c:showPercent val="0"/>
          <c:showBubbleSize val="0"/>
        </c:dLbls>
        <c:axId val="132716032"/>
        <c:axId val="72782912"/>
      </c:radarChart>
      <c:catAx>
        <c:axId val="132716032"/>
        <c:scaling>
          <c:orientation val="minMax"/>
        </c:scaling>
        <c:delete val="0"/>
        <c:axPos val="b"/>
        <c:numFmt formatCode="General" sourceLinked="1"/>
        <c:majorTickMark val="out"/>
        <c:minorTickMark val="none"/>
        <c:tickLblPos val="nextTo"/>
        <c:txPr>
          <a:bodyPr rot="0" vert="horz"/>
          <a:lstStyle/>
          <a:p>
            <a:pPr>
              <a:defRPr sz="900" b="1" i="0" u="none" strike="noStrike" baseline="0">
                <a:solidFill>
                  <a:srgbClr val="333333"/>
                </a:solidFill>
                <a:latin typeface="Calibri"/>
                <a:ea typeface="Calibri"/>
                <a:cs typeface="Calibri"/>
              </a:defRPr>
            </a:pPr>
            <a:endParaRPr lang="es-CO"/>
          </a:p>
        </c:txPr>
        <c:crossAx val="72782912"/>
        <c:crosses val="autoZero"/>
        <c:auto val="0"/>
        <c:lblAlgn val="ctr"/>
        <c:lblOffset val="100"/>
        <c:noMultiLvlLbl val="0"/>
      </c:catAx>
      <c:valAx>
        <c:axId val="72782912"/>
        <c:scaling>
          <c:orientation val="minMax"/>
        </c:scaling>
        <c:delete val="1"/>
        <c:axPos val="l"/>
        <c:majorGridlines/>
        <c:numFmt formatCode="0%" sourceLinked="1"/>
        <c:majorTickMark val="out"/>
        <c:minorTickMark val="none"/>
        <c:tickLblPos val="nextTo"/>
        <c:crossAx val="132716032"/>
        <c:crosses val="autoZero"/>
        <c:crossBetween val="between"/>
        <c:minorUnit val="0.2"/>
      </c:valAx>
      <c:spPr>
        <a:noFill/>
        <a:ln w="25400">
          <a:noFill/>
        </a:ln>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91440</xdr:colOff>
      <xdr:row>8</xdr:row>
      <xdr:rowOff>114300</xdr:rowOff>
    </xdr:from>
    <xdr:to>
      <xdr:col>1</xdr:col>
      <xdr:colOff>883920</xdr:colOff>
      <xdr:row>30</xdr:row>
      <xdr:rowOff>167640</xdr:rowOff>
    </xdr:to>
    <xdr:graphicFrame macro="">
      <xdr:nvGraphicFramePr>
        <xdr:cNvPr id="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0.80911</cdr:x>
      <cdr:y>0.01525</cdr:y>
    </cdr:from>
    <cdr:to>
      <cdr:x>0.84458</cdr:x>
      <cdr:y>0.08501</cdr:y>
    </cdr:to>
    <cdr:sp macro="" textlink="">
      <cdr:nvSpPr>
        <cdr:cNvPr id="2" name="Paralelogramo 1"/>
        <cdr:cNvSpPr>
          <a:spLocks xmlns:a="http://schemas.openxmlformats.org/drawingml/2006/main" noChangeArrowheads="1"/>
        </cdr:cNvSpPr>
      </cdr:nvSpPr>
      <cdr:spPr bwMode="auto">
        <a:xfrm xmlns:a="http://schemas.openxmlformats.org/drawingml/2006/main">
          <a:off x="3878035" y="64604"/>
          <a:ext cx="170007" cy="295554"/>
        </a:xfrm>
        <a:prstGeom xmlns:a="http://schemas.openxmlformats.org/drawingml/2006/main" prst="parallelogram">
          <a:avLst>
            <a:gd name="adj" fmla="val 86111"/>
          </a:avLst>
        </a:prstGeom>
        <a:solidFill xmlns:a="http://schemas.openxmlformats.org/drawingml/2006/main">
          <a:srgbClr val="FF0000"/>
        </a:solidFill>
        <a:ln xmlns:a="http://schemas.openxmlformats.org/drawingml/2006/main" w="9525" algn="ctr">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es-CO"/>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Q80"/>
  <sheetViews>
    <sheetView view="pageBreakPreview" topLeftCell="E1" zoomScale="60" zoomScaleNormal="55" workbookViewId="0">
      <selection activeCell="H9" sqref="H9"/>
    </sheetView>
  </sheetViews>
  <sheetFormatPr baseColWidth="10" defaultColWidth="0" defaultRowHeight="15" zeroHeight="1" x14ac:dyDescent="0.25"/>
  <cols>
    <col min="1" max="1" width="9.140625" bestFit="1" customWidth="1"/>
    <col min="2" max="2" width="10.5703125" customWidth="1"/>
    <col min="3" max="3" width="26.7109375" customWidth="1"/>
    <col min="4" max="5" width="68.7109375" customWidth="1"/>
    <col min="6" max="6" width="16.28515625" style="1" customWidth="1"/>
    <col min="7" max="7" width="20.5703125" customWidth="1"/>
    <col min="8" max="8" width="33.5703125" bestFit="1" customWidth="1"/>
    <col min="9" max="9" width="60.42578125" customWidth="1"/>
    <col min="10" max="10" width="29.85546875" bestFit="1" customWidth="1"/>
    <col min="11" max="11" width="29.85546875" customWidth="1"/>
    <col min="12" max="12" width="51.7109375" customWidth="1"/>
    <col min="13" max="15" width="30.140625" customWidth="1"/>
    <col min="16" max="16" width="47.140625" customWidth="1"/>
    <col min="17" max="17" width="9.140625" customWidth="1"/>
    <col min="18" max="16384" width="9.140625" hidden="1"/>
  </cols>
  <sheetData>
    <row r="1" spans="1:16" ht="35.25" customHeight="1" x14ac:dyDescent="0.25">
      <c r="A1" s="52" t="s">
        <v>115</v>
      </c>
      <c r="B1" s="53"/>
      <c r="C1" s="53"/>
      <c r="D1" s="53"/>
      <c r="E1" s="53"/>
      <c r="F1" s="53"/>
      <c r="G1" s="53"/>
      <c r="H1" s="53"/>
      <c r="I1" s="53"/>
      <c r="J1" s="53"/>
      <c r="K1" s="53"/>
      <c r="L1" s="53"/>
      <c r="M1" s="53"/>
      <c r="N1" s="53"/>
      <c r="O1" s="53"/>
      <c r="P1" s="53"/>
    </row>
    <row r="2" spans="1:16" ht="35.25" customHeight="1" x14ac:dyDescent="0.25">
      <c r="A2" s="52" t="s">
        <v>203</v>
      </c>
      <c r="B2" s="53"/>
      <c r="C2" s="53"/>
      <c r="D2" s="53"/>
      <c r="E2" s="53"/>
      <c r="F2" s="53"/>
      <c r="G2" s="53"/>
      <c r="H2" s="53"/>
      <c r="I2" s="53"/>
      <c r="J2" s="53"/>
      <c r="K2" s="53"/>
      <c r="L2" s="53"/>
      <c r="M2" s="53"/>
      <c r="N2" s="53"/>
      <c r="O2" s="53"/>
      <c r="P2" s="53"/>
    </row>
    <row r="3" spans="1:16" ht="35.25" customHeight="1" x14ac:dyDescent="0.25">
      <c r="A3" s="62" t="s">
        <v>116</v>
      </c>
      <c r="B3" s="62"/>
      <c r="C3" s="62"/>
      <c r="D3" s="68" t="s">
        <v>207</v>
      </c>
      <c r="E3" s="69"/>
      <c r="F3" s="63" t="s">
        <v>117</v>
      </c>
      <c r="G3" s="63"/>
      <c r="H3" s="63"/>
      <c r="I3" s="54" t="s">
        <v>210</v>
      </c>
      <c r="J3" s="54"/>
      <c r="K3" s="54"/>
      <c r="L3" s="54"/>
      <c r="M3" s="54"/>
      <c r="N3" s="54"/>
      <c r="O3" s="54"/>
      <c r="P3" s="54"/>
    </row>
    <row r="4" spans="1:16" ht="35.25" customHeight="1" x14ac:dyDescent="0.25">
      <c r="A4" s="62" t="s">
        <v>122</v>
      </c>
      <c r="B4" s="62"/>
      <c r="C4" s="62"/>
      <c r="D4" s="70" t="s">
        <v>209</v>
      </c>
      <c r="E4" s="71"/>
      <c r="F4" s="64" t="s">
        <v>118</v>
      </c>
      <c r="G4" s="65"/>
      <c r="H4" s="65"/>
      <c r="I4" s="54" t="s">
        <v>208</v>
      </c>
      <c r="J4" s="54"/>
      <c r="K4" s="54"/>
      <c r="L4" s="54"/>
      <c r="M4" s="54"/>
      <c r="N4" s="54"/>
      <c r="O4" s="54"/>
      <c r="P4" s="54"/>
    </row>
    <row r="5" spans="1:16" ht="35.25" customHeight="1" x14ac:dyDescent="0.25">
      <c r="A5" s="75" t="s">
        <v>186</v>
      </c>
      <c r="B5" s="67"/>
      <c r="C5" s="67"/>
      <c r="D5" s="67"/>
      <c r="E5" s="67"/>
      <c r="F5" s="67"/>
      <c r="G5" s="67"/>
      <c r="H5" s="67"/>
      <c r="I5" s="67"/>
      <c r="J5" s="67"/>
      <c r="K5" s="76"/>
      <c r="L5" s="44" t="s">
        <v>187</v>
      </c>
      <c r="M5" s="44"/>
      <c r="N5" s="44"/>
      <c r="O5" s="44"/>
      <c r="P5" s="44"/>
    </row>
    <row r="6" spans="1:16" ht="25.5" customHeight="1" x14ac:dyDescent="0.25">
      <c r="A6" s="83" t="s">
        <v>0</v>
      </c>
      <c r="B6" s="77" t="s">
        <v>1</v>
      </c>
      <c r="C6" s="78"/>
      <c r="D6" s="77" t="s">
        <v>2</v>
      </c>
      <c r="E6" s="77" t="s">
        <v>43</v>
      </c>
      <c r="F6" s="77" t="s">
        <v>3</v>
      </c>
      <c r="G6" s="77" t="s">
        <v>4</v>
      </c>
      <c r="H6" s="66" t="s">
        <v>5</v>
      </c>
      <c r="I6" s="67"/>
      <c r="J6" s="44" t="s">
        <v>7</v>
      </c>
      <c r="K6" s="44" t="s">
        <v>193</v>
      </c>
      <c r="L6" s="44" t="s">
        <v>188</v>
      </c>
      <c r="M6" s="44" t="s">
        <v>189</v>
      </c>
      <c r="N6" s="44" t="s">
        <v>183</v>
      </c>
      <c r="O6" s="44" t="s">
        <v>184</v>
      </c>
      <c r="P6" s="44" t="s">
        <v>190</v>
      </c>
    </row>
    <row r="7" spans="1:16" ht="30" customHeight="1" x14ac:dyDescent="0.25">
      <c r="A7" s="84"/>
      <c r="B7" s="79"/>
      <c r="C7" s="80"/>
      <c r="D7" s="79"/>
      <c r="E7" s="79"/>
      <c r="F7" s="79"/>
      <c r="G7" s="79"/>
      <c r="H7" s="77" t="s">
        <v>6</v>
      </c>
      <c r="I7" s="14" t="s">
        <v>120</v>
      </c>
      <c r="J7" s="44"/>
      <c r="K7" s="44"/>
      <c r="L7" s="44"/>
      <c r="M7" s="44"/>
      <c r="N7" s="44"/>
      <c r="O7" s="44"/>
      <c r="P7" s="44"/>
    </row>
    <row r="8" spans="1:16" ht="42" customHeight="1" x14ac:dyDescent="0.25">
      <c r="A8" s="85"/>
      <c r="B8" s="81"/>
      <c r="C8" s="82"/>
      <c r="D8" s="81"/>
      <c r="E8" s="81"/>
      <c r="F8" s="81"/>
      <c r="G8" s="81"/>
      <c r="H8" s="79"/>
      <c r="I8" s="3" t="s">
        <v>121</v>
      </c>
      <c r="J8" s="44"/>
      <c r="K8" s="44"/>
      <c r="L8" s="44"/>
      <c r="M8" s="44"/>
      <c r="N8" s="44"/>
      <c r="O8" s="44"/>
      <c r="P8" s="44"/>
    </row>
    <row r="9" spans="1:16" ht="409.6" customHeight="1" x14ac:dyDescent="0.25">
      <c r="A9" s="55" t="s">
        <v>8</v>
      </c>
      <c r="B9" s="60" t="s">
        <v>11</v>
      </c>
      <c r="C9" s="59" t="s">
        <v>9</v>
      </c>
      <c r="D9" s="4" t="s">
        <v>55</v>
      </c>
      <c r="E9" s="4" t="s">
        <v>123</v>
      </c>
      <c r="F9" s="5">
        <v>0.5</v>
      </c>
      <c r="G9" s="49">
        <f>SUM(F9:F16)</f>
        <v>4</v>
      </c>
      <c r="H9" s="23" t="s">
        <v>204</v>
      </c>
      <c r="I9" s="24" t="s">
        <v>249</v>
      </c>
      <c r="J9" s="7">
        <f t="shared" ref="J9:J40" si="0">IF(H9=0," ",IF(H9="CUMPLE",F9,IF(H9="NO APLICA",F9,0)))</f>
        <v>0</v>
      </c>
      <c r="K9" s="72">
        <f>SUM(J9:J19)</f>
        <v>5</v>
      </c>
      <c r="L9" s="28"/>
      <c r="M9" s="29"/>
      <c r="N9" s="29"/>
      <c r="O9" s="29"/>
      <c r="P9" s="28"/>
    </row>
    <row r="10" spans="1:16" ht="409.6" customHeight="1" x14ac:dyDescent="0.25">
      <c r="A10" s="56"/>
      <c r="B10" s="60"/>
      <c r="C10" s="59"/>
      <c r="D10" s="4" t="s">
        <v>56</v>
      </c>
      <c r="E10" s="4" t="s">
        <v>124</v>
      </c>
      <c r="F10" s="5">
        <v>0.5</v>
      </c>
      <c r="G10" s="49"/>
      <c r="H10" s="23" t="s">
        <v>205</v>
      </c>
      <c r="I10" s="24" t="s">
        <v>229</v>
      </c>
      <c r="J10" s="7">
        <f t="shared" si="0"/>
        <v>0.5</v>
      </c>
      <c r="K10" s="73"/>
      <c r="L10" s="28"/>
      <c r="M10" s="29"/>
      <c r="N10" s="29"/>
      <c r="O10" s="29"/>
      <c r="P10" s="28"/>
    </row>
    <row r="11" spans="1:16" ht="289.5" customHeight="1" x14ac:dyDescent="0.25">
      <c r="A11" s="56"/>
      <c r="B11" s="60"/>
      <c r="C11" s="59"/>
      <c r="D11" s="4" t="s">
        <v>57</v>
      </c>
      <c r="E11" s="4" t="s">
        <v>125</v>
      </c>
      <c r="F11" s="5">
        <v>0.5</v>
      </c>
      <c r="G11" s="49"/>
      <c r="H11" s="23" t="s">
        <v>205</v>
      </c>
      <c r="I11" s="24" t="s">
        <v>211</v>
      </c>
      <c r="J11" s="7">
        <f t="shared" si="0"/>
        <v>0.5</v>
      </c>
      <c r="K11" s="73"/>
      <c r="L11" s="28"/>
      <c r="M11" s="29"/>
      <c r="N11" s="29"/>
      <c r="O11" s="29"/>
      <c r="P11" s="28"/>
    </row>
    <row r="12" spans="1:16" ht="78" customHeight="1" x14ac:dyDescent="0.25">
      <c r="A12" s="56"/>
      <c r="B12" s="60"/>
      <c r="C12" s="59"/>
      <c r="D12" s="4" t="s">
        <v>58</v>
      </c>
      <c r="E12" s="4" t="s">
        <v>126</v>
      </c>
      <c r="F12" s="5">
        <v>0.5</v>
      </c>
      <c r="G12" s="49"/>
      <c r="H12" s="23" t="s">
        <v>205</v>
      </c>
      <c r="I12" s="24"/>
      <c r="J12" s="7">
        <f t="shared" si="0"/>
        <v>0.5</v>
      </c>
      <c r="K12" s="73"/>
      <c r="L12" s="28"/>
      <c r="M12" s="29"/>
      <c r="N12" s="29"/>
      <c r="O12" s="29"/>
      <c r="P12" s="28"/>
    </row>
    <row r="13" spans="1:16" ht="132" customHeight="1" x14ac:dyDescent="0.25">
      <c r="A13" s="56"/>
      <c r="B13" s="60"/>
      <c r="C13" s="59"/>
      <c r="D13" s="4" t="s">
        <v>59</v>
      </c>
      <c r="E13" s="4" t="s">
        <v>127</v>
      </c>
      <c r="F13" s="5">
        <v>0.5</v>
      </c>
      <c r="G13" s="49"/>
      <c r="H13" s="23" t="s">
        <v>206</v>
      </c>
      <c r="I13" s="24" t="s">
        <v>230</v>
      </c>
      <c r="J13" s="7">
        <f t="shared" si="0"/>
        <v>0.5</v>
      </c>
      <c r="K13" s="73"/>
      <c r="L13" s="28"/>
      <c r="M13" s="29"/>
      <c r="N13" s="29"/>
      <c r="O13" s="29"/>
      <c r="P13" s="28"/>
    </row>
    <row r="14" spans="1:16" ht="222" customHeight="1" x14ac:dyDescent="0.25">
      <c r="A14" s="56"/>
      <c r="B14" s="60"/>
      <c r="C14" s="59"/>
      <c r="D14" s="4" t="s">
        <v>60</v>
      </c>
      <c r="E14" s="4" t="s">
        <v>128</v>
      </c>
      <c r="F14" s="5">
        <v>0.5</v>
      </c>
      <c r="G14" s="49"/>
      <c r="H14" s="23" t="s">
        <v>205</v>
      </c>
      <c r="I14" s="24" t="s">
        <v>231</v>
      </c>
      <c r="J14" s="7">
        <f t="shared" si="0"/>
        <v>0.5</v>
      </c>
      <c r="K14" s="73"/>
      <c r="L14" s="28"/>
      <c r="M14" s="29"/>
      <c r="N14" s="29"/>
      <c r="O14" s="29"/>
      <c r="P14" s="28"/>
    </row>
    <row r="15" spans="1:16" ht="168" customHeight="1" x14ac:dyDescent="0.25">
      <c r="A15" s="56"/>
      <c r="B15" s="60"/>
      <c r="C15" s="59"/>
      <c r="D15" s="4" t="s">
        <v>61</v>
      </c>
      <c r="E15" s="4" t="s">
        <v>129</v>
      </c>
      <c r="F15" s="5">
        <v>0.5</v>
      </c>
      <c r="G15" s="49"/>
      <c r="H15" s="23" t="s">
        <v>204</v>
      </c>
      <c r="I15" s="24" t="s">
        <v>232</v>
      </c>
      <c r="J15" s="7">
        <f t="shared" si="0"/>
        <v>0</v>
      </c>
      <c r="K15" s="73"/>
      <c r="L15" s="28"/>
      <c r="M15" s="29"/>
      <c r="N15" s="29"/>
      <c r="O15" s="29"/>
      <c r="P15" s="28"/>
    </row>
    <row r="16" spans="1:16" ht="220.5" customHeight="1" x14ac:dyDescent="0.25">
      <c r="A16" s="56"/>
      <c r="B16" s="60"/>
      <c r="C16" s="59"/>
      <c r="D16" s="4" t="s">
        <v>62</v>
      </c>
      <c r="E16" s="4" t="s">
        <v>130</v>
      </c>
      <c r="F16" s="5">
        <v>0.5</v>
      </c>
      <c r="G16" s="49"/>
      <c r="H16" s="23" t="s">
        <v>205</v>
      </c>
      <c r="I16" s="24" t="s">
        <v>212</v>
      </c>
      <c r="J16" s="7">
        <f t="shared" si="0"/>
        <v>0.5</v>
      </c>
      <c r="K16" s="73"/>
      <c r="L16" s="28"/>
      <c r="M16" s="29"/>
      <c r="N16" s="29"/>
      <c r="O16" s="29"/>
      <c r="P16" s="28"/>
    </row>
    <row r="17" spans="1:16" ht="272.25" customHeight="1" x14ac:dyDescent="0.25">
      <c r="A17" s="56"/>
      <c r="B17" s="60"/>
      <c r="C17" s="59" t="s">
        <v>10</v>
      </c>
      <c r="D17" s="4" t="s">
        <v>63</v>
      </c>
      <c r="E17" s="4" t="s">
        <v>131</v>
      </c>
      <c r="F17" s="5">
        <v>2</v>
      </c>
      <c r="G17" s="49">
        <f>SUM(F17:F19)</f>
        <v>6</v>
      </c>
      <c r="H17" s="23" t="s">
        <v>205</v>
      </c>
      <c r="I17" s="24" t="s">
        <v>233</v>
      </c>
      <c r="J17" s="7">
        <f t="shared" si="0"/>
        <v>2</v>
      </c>
      <c r="K17" s="73"/>
      <c r="L17" s="28"/>
      <c r="M17" s="29"/>
      <c r="N17" s="29"/>
      <c r="O17" s="29"/>
      <c r="P17" s="28"/>
    </row>
    <row r="18" spans="1:16" ht="264.75" customHeight="1" x14ac:dyDescent="0.25">
      <c r="A18" s="56"/>
      <c r="B18" s="60"/>
      <c r="C18" s="59"/>
      <c r="D18" s="4" t="s">
        <v>64</v>
      </c>
      <c r="E18" s="4" t="s">
        <v>179</v>
      </c>
      <c r="F18" s="5">
        <v>2</v>
      </c>
      <c r="G18" s="49"/>
      <c r="H18" s="23" t="s">
        <v>204</v>
      </c>
      <c r="I18" s="24" t="s">
        <v>213</v>
      </c>
      <c r="J18" s="7">
        <f t="shared" si="0"/>
        <v>0</v>
      </c>
      <c r="K18" s="73"/>
      <c r="L18" s="28"/>
      <c r="M18" s="29"/>
      <c r="N18" s="29"/>
      <c r="O18" s="29"/>
      <c r="P18" s="28"/>
    </row>
    <row r="19" spans="1:16" ht="228.75" customHeight="1" x14ac:dyDescent="0.25">
      <c r="A19" s="56"/>
      <c r="B19" s="60"/>
      <c r="C19" s="59"/>
      <c r="D19" s="4" t="s">
        <v>65</v>
      </c>
      <c r="E19" s="4" t="s">
        <v>132</v>
      </c>
      <c r="F19" s="5">
        <v>2</v>
      </c>
      <c r="G19" s="49"/>
      <c r="H19" s="23" t="s">
        <v>204</v>
      </c>
      <c r="I19" s="24" t="s">
        <v>234</v>
      </c>
      <c r="J19" s="7">
        <f t="shared" si="0"/>
        <v>0</v>
      </c>
      <c r="K19" s="74"/>
      <c r="L19" s="28"/>
      <c r="M19" s="29"/>
      <c r="N19" s="29"/>
      <c r="O19" s="29"/>
      <c r="P19" s="28"/>
    </row>
    <row r="20" spans="1:16" ht="409.5" x14ac:dyDescent="0.25">
      <c r="A20" s="56"/>
      <c r="B20" s="48" t="s">
        <v>23</v>
      </c>
      <c r="C20" s="26" t="s">
        <v>12</v>
      </c>
      <c r="D20" s="21" t="s">
        <v>66</v>
      </c>
      <c r="E20" s="21" t="s">
        <v>133</v>
      </c>
      <c r="F20" s="5">
        <v>1</v>
      </c>
      <c r="G20" s="49">
        <f>SUM(F20:F30)</f>
        <v>15</v>
      </c>
      <c r="H20" s="23" t="s">
        <v>205</v>
      </c>
      <c r="I20" s="24" t="s">
        <v>214</v>
      </c>
      <c r="J20" s="7">
        <f t="shared" si="0"/>
        <v>1</v>
      </c>
      <c r="K20" s="72">
        <f>SUM(J20:J30)</f>
        <v>11</v>
      </c>
      <c r="L20" s="28"/>
      <c r="M20" s="29"/>
      <c r="N20" s="29"/>
      <c r="O20" s="29"/>
      <c r="P20" s="28"/>
    </row>
    <row r="21" spans="1:16" ht="234" x14ac:dyDescent="0.25">
      <c r="A21" s="56"/>
      <c r="B21" s="48"/>
      <c r="C21" s="26" t="s">
        <v>13</v>
      </c>
      <c r="D21" s="21" t="s">
        <v>67</v>
      </c>
      <c r="E21" s="21" t="s">
        <v>134</v>
      </c>
      <c r="F21" s="5">
        <v>1</v>
      </c>
      <c r="G21" s="49"/>
      <c r="H21" s="23" t="s">
        <v>205</v>
      </c>
      <c r="I21" s="24" t="s">
        <v>235</v>
      </c>
      <c r="J21" s="7">
        <f t="shared" si="0"/>
        <v>1</v>
      </c>
      <c r="K21" s="73"/>
      <c r="L21" s="28"/>
      <c r="M21" s="29"/>
      <c r="N21" s="29"/>
      <c r="O21" s="29"/>
      <c r="P21" s="28"/>
    </row>
    <row r="22" spans="1:16" ht="198" x14ac:dyDescent="0.25">
      <c r="A22" s="56"/>
      <c r="B22" s="48"/>
      <c r="C22" s="26" t="s">
        <v>14</v>
      </c>
      <c r="D22" s="21" t="s">
        <v>68</v>
      </c>
      <c r="E22" s="21" t="s">
        <v>135</v>
      </c>
      <c r="F22" s="5">
        <v>1</v>
      </c>
      <c r="G22" s="49"/>
      <c r="H22" s="23" t="s">
        <v>205</v>
      </c>
      <c r="I22" s="24" t="s">
        <v>215</v>
      </c>
      <c r="J22" s="7">
        <f t="shared" si="0"/>
        <v>1</v>
      </c>
      <c r="K22" s="73"/>
      <c r="L22" s="28"/>
      <c r="M22" s="29"/>
      <c r="N22" s="29"/>
      <c r="O22" s="29"/>
      <c r="P22" s="28"/>
    </row>
    <row r="23" spans="1:16" ht="172.5" customHeight="1" x14ac:dyDescent="0.25">
      <c r="A23" s="56"/>
      <c r="B23" s="48"/>
      <c r="C23" s="26" t="s">
        <v>15</v>
      </c>
      <c r="D23" s="21" t="s">
        <v>69</v>
      </c>
      <c r="E23" s="21" t="s">
        <v>136</v>
      </c>
      <c r="F23" s="5">
        <v>2</v>
      </c>
      <c r="G23" s="49"/>
      <c r="H23" s="23" t="s">
        <v>205</v>
      </c>
      <c r="I23" s="24" t="s">
        <v>236</v>
      </c>
      <c r="J23" s="7">
        <f t="shared" si="0"/>
        <v>2</v>
      </c>
      <c r="K23" s="73"/>
      <c r="L23" s="28"/>
      <c r="M23" s="29"/>
      <c r="N23" s="29"/>
      <c r="O23" s="29"/>
      <c r="P23" s="28"/>
    </row>
    <row r="24" spans="1:16" ht="312" customHeight="1" x14ac:dyDescent="0.25">
      <c r="A24" s="56"/>
      <c r="B24" s="48"/>
      <c r="C24" s="26" t="s">
        <v>16</v>
      </c>
      <c r="D24" s="21" t="s">
        <v>70</v>
      </c>
      <c r="E24" s="21" t="s">
        <v>137</v>
      </c>
      <c r="F24" s="5">
        <v>2</v>
      </c>
      <c r="G24" s="49"/>
      <c r="H24" s="23" t="s">
        <v>204</v>
      </c>
      <c r="I24" s="24" t="s">
        <v>250</v>
      </c>
      <c r="J24" s="7">
        <f t="shared" si="0"/>
        <v>0</v>
      </c>
      <c r="K24" s="73"/>
      <c r="L24" s="28"/>
      <c r="M24" s="29"/>
      <c r="N24" s="29"/>
      <c r="O24" s="29"/>
      <c r="P24" s="28"/>
    </row>
    <row r="25" spans="1:16" ht="311.25" customHeight="1" x14ac:dyDescent="0.25">
      <c r="A25" s="56"/>
      <c r="B25" s="48"/>
      <c r="C25" s="26" t="s">
        <v>17</v>
      </c>
      <c r="D25" s="21" t="s">
        <v>71</v>
      </c>
      <c r="E25" s="21" t="s">
        <v>138</v>
      </c>
      <c r="F25" s="5">
        <v>1</v>
      </c>
      <c r="G25" s="49"/>
      <c r="H25" s="23" t="s">
        <v>205</v>
      </c>
      <c r="I25" s="24" t="s">
        <v>251</v>
      </c>
      <c r="J25" s="7">
        <f t="shared" si="0"/>
        <v>1</v>
      </c>
      <c r="K25" s="73"/>
      <c r="L25" s="28"/>
      <c r="M25" s="29"/>
      <c r="N25" s="29"/>
      <c r="O25" s="29"/>
      <c r="P25" s="28"/>
    </row>
    <row r="26" spans="1:16" ht="93" customHeight="1" x14ac:dyDescent="0.25">
      <c r="A26" s="56"/>
      <c r="B26" s="48"/>
      <c r="C26" s="26" t="s">
        <v>18</v>
      </c>
      <c r="D26" s="21" t="s">
        <v>72</v>
      </c>
      <c r="E26" s="21" t="s">
        <v>180</v>
      </c>
      <c r="F26" s="5">
        <v>2</v>
      </c>
      <c r="G26" s="49"/>
      <c r="H26" s="23" t="s">
        <v>205</v>
      </c>
      <c r="I26" s="24"/>
      <c r="J26" s="7">
        <f t="shared" si="0"/>
        <v>2</v>
      </c>
      <c r="K26" s="73"/>
      <c r="L26" s="28"/>
      <c r="M26" s="29"/>
      <c r="N26" s="29"/>
      <c r="O26" s="29"/>
      <c r="P26" s="28"/>
    </row>
    <row r="27" spans="1:16" ht="126" x14ac:dyDescent="0.25">
      <c r="A27" s="56"/>
      <c r="B27" s="48"/>
      <c r="C27" s="26" t="s">
        <v>19</v>
      </c>
      <c r="D27" s="21" t="s">
        <v>73</v>
      </c>
      <c r="E27" s="21" t="s">
        <v>139</v>
      </c>
      <c r="F27" s="5">
        <v>1</v>
      </c>
      <c r="G27" s="49"/>
      <c r="H27" s="23" t="s">
        <v>205</v>
      </c>
      <c r="I27" s="24" t="s">
        <v>237</v>
      </c>
      <c r="J27" s="7">
        <f t="shared" si="0"/>
        <v>1</v>
      </c>
      <c r="K27" s="73"/>
      <c r="L27" s="28"/>
      <c r="M27" s="29"/>
      <c r="N27" s="29"/>
      <c r="O27" s="29"/>
      <c r="P27" s="28"/>
    </row>
    <row r="28" spans="1:16" ht="267.75" customHeight="1" x14ac:dyDescent="0.25">
      <c r="A28" s="56"/>
      <c r="B28" s="48"/>
      <c r="C28" s="26" t="s">
        <v>20</v>
      </c>
      <c r="D28" s="21" t="s">
        <v>74</v>
      </c>
      <c r="E28" s="21" t="s">
        <v>140</v>
      </c>
      <c r="F28" s="5">
        <v>1</v>
      </c>
      <c r="G28" s="49"/>
      <c r="H28" s="23" t="s">
        <v>204</v>
      </c>
      <c r="I28" s="24" t="s">
        <v>252</v>
      </c>
      <c r="J28" s="7">
        <f t="shared" si="0"/>
        <v>0</v>
      </c>
      <c r="K28" s="73"/>
      <c r="L28" s="28"/>
      <c r="M28" s="29"/>
      <c r="N28" s="29"/>
      <c r="O28" s="29"/>
      <c r="P28" s="28"/>
    </row>
    <row r="29" spans="1:16" ht="306" customHeight="1" x14ac:dyDescent="0.25">
      <c r="A29" s="56"/>
      <c r="B29" s="48"/>
      <c r="C29" s="26" t="s">
        <v>21</v>
      </c>
      <c r="D29" s="21" t="s">
        <v>75</v>
      </c>
      <c r="E29" s="21" t="s">
        <v>141</v>
      </c>
      <c r="F29" s="5">
        <v>2</v>
      </c>
      <c r="G29" s="49"/>
      <c r="H29" s="23" t="s">
        <v>205</v>
      </c>
      <c r="I29" s="24" t="s">
        <v>216</v>
      </c>
      <c r="J29" s="7">
        <f t="shared" si="0"/>
        <v>2</v>
      </c>
      <c r="K29" s="73"/>
      <c r="L29" s="28"/>
      <c r="M29" s="29"/>
      <c r="N29" s="29"/>
      <c r="O29" s="29"/>
      <c r="P29" s="28"/>
    </row>
    <row r="30" spans="1:16" ht="90" x14ac:dyDescent="0.25">
      <c r="A30" s="57"/>
      <c r="B30" s="48"/>
      <c r="C30" s="26" t="s">
        <v>22</v>
      </c>
      <c r="D30" s="21" t="s">
        <v>76</v>
      </c>
      <c r="E30" s="21" t="s">
        <v>142</v>
      </c>
      <c r="F30" s="5">
        <v>1</v>
      </c>
      <c r="G30" s="49"/>
      <c r="H30" s="23" t="s">
        <v>204</v>
      </c>
      <c r="I30" s="24" t="s">
        <v>217</v>
      </c>
      <c r="J30" s="7">
        <f t="shared" si="0"/>
        <v>0</v>
      </c>
      <c r="K30" s="73"/>
      <c r="L30" s="28"/>
      <c r="M30" s="29"/>
      <c r="N30" s="29"/>
      <c r="O30" s="29"/>
      <c r="P30" s="28"/>
    </row>
    <row r="31" spans="1:16" ht="147" customHeight="1" x14ac:dyDescent="0.25">
      <c r="A31" s="55" t="s">
        <v>24</v>
      </c>
      <c r="B31" s="50" t="s">
        <v>28</v>
      </c>
      <c r="C31" s="59" t="s">
        <v>25</v>
      </c>
      <c r="D31" s="21" t="s">
        <v>77</v>
      </c>
      <c r="E31" s="21" t="s">
        <v>181</v>
      </c>
      <c r="F31" s="5">
        <v>1</v>
      </c>
      <c r="G31" s="49">
        <f>SUM(F31:F39)</f>
        <v>9</v>
      </c>
      <c r="H31" s="23" t="s">
        <v>205</v>
      </c>
      <c r="I31" s="24" t="s">
        <v>227</v>
      </c>
      <c r="J31" s="7">
        <f t="shared" si="0"/>
        <v>1</v>
      </c>
      <c r="K31" s="73">
        <f>SUM(J31:J48)</f>
        <v>16</v>
      </c>
      <c r="L31" s="28"/>
      <c r="M31" s="29"/>
      <c r="N31" s="29"/>
      <c r="O31" s="29"/>
      <c r="P31" s="28"/>
    </row>
    <row r="32" spans="1:16" ht="108" x14ac:dyDescent="0.25">
      <c r="A32" s="56"/>
      <c r="B32" s="51"/>
      <c r="C32" s="59"/>
      <c r="D32" s="21" t="s">
        <v>78</v>
      </c>
      <c r="E32" s="21" t="s">
        <v>148</v>
      </c>
      <c r="F32" s="5">
        <v>1</v>
      </c>
      <c r="G32" s="49"/>
      <c r="H32" s="23" t="s">
        <v>205</v>
      </c>
      <c r="I32" s="24" t="s">
        <v>238</v>
      </c>
      <c r="J32" s="7">
        <f t="shared" si="0"/>
        <v>1</v>
      </c>
      <c r="K32" s="73"/>
      <c r="L32" s="28"/>
      <c r="M32" s="29"/>
      <c r="N32" s="29"/>
      <c r="O32" s="29"/>
      <c r="P32" s="28"/>
    </row>
    <row r="33" spans="1:16" ht="108" x14ac:dyDescent="0.25">
      <c r="A33" s="56"/>
      <c r="B33" s="51"/>
      <c r="C33" s="59"/>
      <c r="D33" s="21" t="s">
        <v>79</v>
      </c>
      <c r="E33" s="21" t="s">
        <v>144</v>
      </c>
      <c r="F33" s="5">
        <v>1</v>
      </c>
      <c r="G33" s="49"/>
      <c r="H33" s="23" t="s">
        <v>204</v>
      </c>
      <c r="I33" s="24" t="s">
        <v>239</v>
      </c>
      <c r="J33" s="7">
        <f t="shared" si="0"/>
        <v>0</v>
      </c>
      <c r="K33" s="73"/>
      <c r="L33" s="28"/>
      <c r="M33" s="29"/>
      <c r="N33" s="29"/>
      <c r="O33" s="29"/>
      <c r="P33" s="28"/>
    </row>
    <row r="34" spans="1:16" ht="162" x14ac:dyDescent="0.25">
      <c r="A34" s="56"/>
      <c r="B34" s="51"/>
      <c r="C34" s="59"/>
      <c r="D34" s="21" t="s">
        <v>80</v>
      </c>
      <c r="E34" s="21" t="s">
        <v>145</v>
      </c>
      <c r="F34" s="5">
        <v>1</v>
      </c>
      <c r="G34" s="49"/>
      <c r="H34" s="23" t="s">
        <v>205</v>
      </c>
      <c r="I34" s="24"/>
      <c r="J34" s="7">
        <f t="shared" si="0"/>
        <v>1</v>
      </c>
      <c r="K34" s="73"/>
      <c r="L34" s="28"/>
      <c r="M34" s="29"/>
      <c r="N34" s="29"/>
      <c r="O34" s="29"/>
      <c r="P34" s="28"/>
    </row>
    <row r="35" spans="1:16" ht="81.599999999999994" customHeight="1" x14ac:dyDescent="0.25">
      <c r="A35" s="56"/>
      <c r="B35" s="51"/>
      <c r="C35" s="59"/>
      <c r="D35" s="21" t="s">
        <v>81</v>
      </c>
      <c r="E35" s="21" t="s">
        <v>146</v>
      </c>
      <c r="F35" s="5">
        <v>1</v>
      </c>
      <c r="G35" s="49"/>
      <c r="H35" s="23" t="s">
        <v>205</v>
      </c>
      <c r="I35" s="24"/>
      <c r="J35" s="7">
        <f t="shared" si="0"/>
        <v>1</v>
      </c>
      <c r="K35" s="73"/>
      <c r="L35" s="28"/>
      <c r="M35" s="29"/>
      <c r="N35" s="29"/>
      <c r="O35" s="29"/>
      <c r="P35" s="28"/>
    </row>
    <row r="36" spans="1:16" ht="144" x14ac:dyDescent="0.25">
      <c r="A36" s="56"/>
      <c r="B36" s="51"/>
      <c r="C36" s="59"/>
      <c r="D36" s="4" t="s">
        <v>82</v>
      </c>
      <c r="E36" s="4" t="s">
        <v>147</v>
      </c>
      <c r="F36" s="5">
        <v>1</v>
      </c>
      <c r="G36" s="49"/>
      <c r="H36" s="23" t="s">
        <v>205</v>
      </c>
      <c r="I36" s="24"/>
      <c r="J36" s="7">
        <f t="shared" si="0"/>
        <v>1</v>
      </c>
      <c r="K36" s="73"/>
      <c r="L36" s="28"/>
      <c r="M36" s="29"/>
      <c r="N36" s="29"/>
      <c r="O36" s="29"/>
      <c r="P36" s="28"/>
    </row>
    <row r="37" spans="1:16" ht="77.45" customHeight="1" x14ac:dyDescent="0.25">
      <c r="A37" s="56"/>
      <c r="B37" s="51"/>
      <c r="C37" s="59"/>
      <c r="D37" s="4" t="s">
        <v>83</v>
      </c>
      <c r="E37" s="4" t="s">
        <v>143</v>
      </c>
      <c r="F37" s="5">
        <v>1</v>
      </c>
      <c r="G37" s="49"/>
      <c r="H37" s="23" t="s">
        <v>204</v>
      </c>
      <c r="I37" s="24"/>
      <c r="J37" s="7">
        <f t="shared" si="0"/>
        <v>0</v>
      </c>
      <c r="K37" s="73"/>
      <c r="L37" s="28"/>
      <c r="M37" s="29"/>
      <c r="N37" s="29"/>
      <c r="O37" s="29"/>
      <c r="P37" s="28"/>
    </row>
    <row r="38" spans="1:16" ht="60" customHeight="1" x14ac:dyDescent="0.25">
      <c r="A38" s="56"/>
      <c r="B38" s="51"/>
      <c r="C38" s="59"/>
      <c r="D38" s="4" t="s">
        <v>84</v>
      </c>
      <c r="E38" s="4" t="s">
        <v>149</v>
      </c>
      <c r="F38" s="5">
        <v>1</v>
      </c>
      <c r="G38" s="49"/>
      <c r="H38" s="23" t="s">
        <v>205</v>
      </c>
      <c r="I38" s="24"/>
      <c r="J38" s="7">
        <f t="shared" si="0"/>
        <v>1</v>
      </c>
      <c r="K38" s="73"/>
      <c r="L38" s="28"/>
      <c r="M38" s="29"/>
      <c r="N38" s="29"/>
      <c r="O38" s="29"/>
      <c r="P38" s="28"/>
    </row>
    <row r="39" spans="1:16" ht="75" customHeight="1" x14ac:dyDescent="0.25">
      <c r="A39" s="56"/>
      <c r="B39" s="51"/>
      <c r="C39" s="59"/>
      <c r="D39" s="4" t="s">
        <v>85</v>
      </c>
      <c r="E39" s="4" t="s">
        <v>150</v>
      </c>
      <c r="F39" s="5">
        <v>1</v>
      </c>
      <c r="G39" s="49"/>
      <c r="H39" s="23" t="s">
        <v>205</v>
      </c>
      <c r="I39" s="24"/>
      <c r="J39" s="7">
        <f t="shared" si="0"/>
        <v>1</v>
      </c>
      <c r="K39" s="73"/>
      <c r="L39" s="28"/>
      <c r="M39" s="29"/>
      <c r="N39" s="29"/>
      <c r="O39" s="29"/>
      <c r="P39" s="28"/>
    </row>
    <row r="40" spans="1:16" ht="144" x14ac:dyDescent="0.25">
      <c r="A40" s="56"/>
      <c r="B40" s="51"/>
      <c r="C40" s="59" t="s">
        <v>26</v>
      </c>
      <c r="D40" s="22" t="s">
        <v>86</v>
      </c>
      <c r="E40" s="22" t="s">
        <v>151</v>
      </c>
      <c r="F40" s="5">
        <v>2</v>
      </c>
      <c r="G40" s="49">
        <f>SUM(F40:F42)</f>
        <v>5</v>
      </c>
      <c r="H40" s="23" t="s">
        <v>204</v>
      </c>
      <c r="I40" s="24" t="s">
        <v>245</v>
      </c>
      <c r="J40" s="7">
        <f t="shared" si="0"/>
        <v>0</v>
      </c>
      <c r="K40" s="73"/>
      <c r="L40" s="28"/>
      <c r="M40" s="29"/>
      <c r="N40" s="29"/>
      <c r="O40" s="29"/>
      <c r="P40" s="28"/>
    </row>
    <row r="41" spans="1:16" ht="409.5" x14ac:dyDescent="0.25">
      <c r="A41" s="56"/>
      <c r="B41" s="51"/>
      <c r="C41" s="59"/>
      <c r="D41" s="22" t="s">
        <v>87</v>
      </c>
      <c r="E41" s="22" t="s">
        <v>152</v>
      </c>
      <c r="F41" s="5">
        <v>2</v>
      </c>
      <c r="G41" s="49"/>
      <c r="H41" s="23" t="s">
        <v>205</v>
      </c>
      <c r="I41" s="24" t="s">
        <v>240</v>
      </c>
      <c r="J41" s="7">
        <f t="shared" ref="J41:J68" si="1">IF(H41=0," ",IF(H41="CUMPLE",F41,IF(H41="NO APLICA",F41,0)))</f>
        <v>2</v>
      </c>
      <c r="K41" s="73"/>
      <c r="L41" s="28"/>
      <c r="M41" s="29"/>
      <c r="N41" s="29"/>
      <c r="O41" s="29"/>
      <c r="P41" s="28"/>
    </row>
    <row r="42" spans="1:16" ht="126" x14ac:dyDescent="0.25">
      <c r="A42" s="56"/>
      <c r="B42" s="51"/>
      <c r="C42" s="59"/>
      <c r="D42" s="22" t="s">
        <v>88</v>
      </c>
      <c r="E42" s="22" t="s">
        <v>153</v>
      </c>
      <c r="F42" s="5">
        <v>1</v>
      </c>
      <c r="G42" s="49"/>
      <c r="H42" s="23" t="s">
        <v>205</v>
      </c>
      <c r="I42" s="24" t="s">
        <v>241</v>
      </c>
      <c r="J42" s="7">
        <f t="shared" si="1"/>
        <v>1</v>
      </c>
      <c r="K42" s="73"/>
      <c r="L42" s="28"/>
      <c r="M42" s="29"/>
      <c r="N42" s="29"/>
      <c r="O42" s="29"/>
      <c r="P42" s="28"/>
    </row>
    <row r="43" spans="1:16" ht="90" x14ac:dyDescent="0.25">
      <c r="A43" s="56"/>
      <c r="B43" s="51"/>
      <c r="C43" s="59" t="s">
        <v>27</v>
      </c>
      <c r="D43" s="22" t="s">
        <v>89</v>
      </c>
      <c r="E43" s="22" t="s">
        <v>154</v>
      </c>
      <c r="F43" s="5">
        <v>1</v>
      </c>
      <c r="G43" s="49">
        <f>SUM(F43:F48)</f>
        <v>6</v>
      </c>
      <c r="H43" s="23" t="s">
        <v>205</v>
      </c>
      <c r="I43" s="24"/>
      <c r="J43" s="7">
        <f t="shared" si="1"/>
        <v>1</v>
      </c>
      <c r="K43" s="73"/>
      <c r="L43" s="28"/>
      <c r="M43" s="29"/>
      <c r="N43" s="29"/>
      <c r="O43" s="29"/>
      <c r="P43" s="28"/>
    </row>
    <row r="44" spans="1:16" ht="90" x14ac:dyDescent="0.25">
      <c r="A44" s="56"/>
      <c r="B44" s="51"/>
      <c r="C44" s="59"/>
      <c r="D44" s="22" t="s">
        <v>90</v>
      </c>
      <c r="E44" s="22" t="s">
        <v>155</v>
      </c>
      <c r="F44" s="5">
        <v>1</v>
      </c>
      <c r="G44" s="49"/>
      <c r="H44" s="23" t="s">
        <v>205</v>
      </c>
      <c r="I44" s="24"/>
      <c r="J44" s="7">
        <f t="shared" si="1"/>
        <v>1</v>
      </c>
      <c r="K44" s="73"/>
      <c r="L44" s="28"/>
      <c r="M44" s="29"/>
      <c r="N44" s="29"/>
      <c r="O44" s="29"/>
      <c r="P44" s="28"/>
    </row>
    <row r="45" spans="1:16" ht="72" x14ac:dyDescent="0.25">
      <c r="A45" s="56"/>
      <c r="B45" s="51"/>
      <c r="C45" s="59"/>
      <c r="D45" s="22" t="s">
        <v>91</v>
      </c>
      <c r="E45" s="22" t="s">
        <v>156</v>
      </c>
      <c r="F45" s="5">
        <v>1</v>
      </c>
      <c r="G45" s="49"/>
      <c r="H45" s="23" t="s">
        <v>206</v>
      </c>
      <c r="I45" s="24" t="s">
        <v>242</v>
      </c>
      <c r="J45" s="7">
        <f t="shared" si="1"/>
        <v>1</v>
      </c>
      <c r="K45" s="73"/>
      <c r="L45" s="28"/>
      <c r="M45" s="29"/>
      <c r="N45" s="29"/>
      <c r="O45" s="29"/>
      <c r="P45" s="28"/>
    </row>
    <row r="46" spans="1:16" ht="60" customHeight="1" x14ac:dyDescent="0.25">
      <c r="A46" s="56"/>
      <c r="B46" s="51"/>
      <c r="C46" s="59"/>
      <c r="D46" s="22" t="s">
        <v>92</v>
      </c>
      <c r="E46" s="22" t="s">
        <v>157</v>
      </c>
      <c r="F46" s="5">
        <v>1</v>
      </c>
      <c r="G46" s="49"/>
      <c r="H46" s="23" t="s">
        <v>206</v>
      </c>
      <c r="I46" s="24" t="s">
        <v>243</v>
      </c>
      <c r="J46" s="7">
        <f t="shared" si="1"/>
        <v>1</v>
      </c>
      <c r="K46" s="73"/>
      <c r="L46" s="28"/>
      <c r="M46" s="29"/>
      <c r="N46" s="29"/>
      <c r="O46" s="29"/>
      <c r="P46" s="28"/>
    </row>
    <row r="47" spans="1:16" ht="60" customHeight="1" x14ac:dyDescent="0.25">
      <c r="A47" s="56"/>
      <c r="B47" s="51"/>
      <c r="C47" s="59"/>
      <c r="D47" s="22" t="s">
        <v>93</v>
      </c>
      <c r="E47" s="22" t="s">
        <v>158</v>
      </c>
      <c r="F47" s="5">
        <v>1</v>
      </c>
      <c r="G47" s="49"/>
      <c r="H47" s="23" t="s">
        <v>206</v>
      </c>
      <c r="I47" s="24" t="s">
        <v>243</v>
      </c>
      <c r="J47" s="7">
        <f t="shared" si="1"/>
        <v>1</v>
      </c>
      <c r="K47" s="73"/>
      <c r="L47" s="28"/>
      <c r="M47" s="29"/>
      <c r="N47" s="29"/>
      <c r="O47" s="29"/>
      <c r="P47" s="28"/>
    </row>
    <row r="48" spans="1:16" ht="72" x14ac:dyDescent="0.25">
      <c r="A48" s="56"/>
      <c r="B48" s="61"/>
      <c r="C48" s="59"/>
      <c r="D48" s="22" t="s">
        <v>94</v>
      </c>
      <c r="E48" s="22" t="s">
        <v>159</v>
      </c>
      <c r="F48" s="5">
        <v>1</v>
      </c>
      <c r="G48" s="49"/>
      <c r="H48" s="23" t="s">
        <v>205</v>
      </c>
      <c r="I48" s="24" t="s">
        <v>244</v>
      </c>
      <c r="J48" s="7">
        <f t="shared" si="1"/>
        <v>1</v>
      </c>
      <c r="K48" s="73"/>
      <c r="L48" s="28"/>
      <c r="M48" s="29"/>
      <c r="N48" s="29"/>
      <c r="O48" s="29"/>
      <c r="P48" s="28"/>
    </row>
    <row r="49" spans="1:16" ht="144" x14ac:dyDescent="0.25">
      <c r="A49" s="56"/>
      <c r="B49" s="50" t="s">
        <v>40</v>
      </c>
      <c r="C49" s="58" t="s">
        <v>29</v>
      </c>
      <c r="D49" s="22" t="s">
        <v>95</v>
      </c>
      <c r="E49" s="27" t="s">
        <v>160</v>
      </c>
      <c r="F49" s="6">
        <v>4</v>
      </c>
      <c r="G49" s="49">
        <f>SUM(F49:F52)</f>
        <v>15</v>
      </c>
      <c r="H49" s="23" t="s">
        <v>205</v>
      </c>
      <c r="I49" s="24" t="s">
        <v>218</v>
      </c>
      <c r="J49" s="7">
        <f t="shared" si="1"/>
        <v>4</v>
      </c>
      <c r="K49" s="73">
        <f>SUM(J49:J58)</f>
        <v>27.5</v>
      </c>
      <c r="L49" s="28"/>
      <c r="M49" s="29"/>
      <c r="N49" s="29"/>
      <c r="O49" s="29"/>
      <c r="P49" s="28"/>
    </row>
    <row r="50" spans="1:16" ht="180" x14ac:dyDescent="0.25">
      <c r="A50" s="56"/>
      <c r="B50" s="51"/>
      <c r="C50" s="58"/>
      <c r="D50" s="22" t="s">
        <v>96</v>
      </c>
      <c r="E50" s="27" t="s">
        <v>182</v>
      </c>
      <c r="F50" s="6">
        <v>4</v>
      </c>
      <c r="G50" s="49"/>
      <c r="H50" s="23" t="s">
        <v>205</v>
      </c>
      <c r="I50" s="24" t="s">
        <v>218</v>
      </c>
      <c r="J50" s="7">
        <f t="shared" si="1"/>
        <v>4</v>
      </c>
      <c r="K50" s="73"/>
      <c r="L50" s="28"/>
      <c r="M50" s="29"/>
      <c r="N50" s="29"/>
      <c r="O50" s="29"/>
      <c r="P50" s="28"/>
    </row>
    <row r="51" spans="1:16" ht="108" x14ac:dyDescent="0.25">
      <c r="A51" s="56"/>
      <c r="B51" s="51"/>
      <c r="C51" s="58"/>
      <c r="D51" s="22" t="s">
        <v>97</v>
      </c>
      <c r="E51" s="27" t="s">
        <v>161</v>
      </c>
      <c r="F51" s="6">
        <v>3</v>
      </c>
      <c r="G51" s="49"/>
      <c r="H51" s="23" t="s">
        <v>206</v>
      </c>
      <c r="I51" s="24"/>
      <c r="J51" s="7">
        <f t="shared" si="1"/>
        <v>3</v>
      </c>
      <c r="K51" s="73"/>
      <c r="L51" s="28"/>
      <c r="M51" s="29"/>
      <c r="N51" s="29"/>
      <c r="O51" s="29"/>
      <c r="P51" s="28"/>
    </row>
    <row r="52" spans="1:16" ht="98.25" customHeight="1" x14ac:dyDescent="0.25">
      <c r="A52" s="56"/>
      <c r="B52" s="51"/>
      <c r="C52" s="58"/>
      <c r="D52" s="22" t="s">
        <v>98</v>
      </c>
      <c r="E52" s="27" t="s">
        <v>162</v>
      </c>
      <c r="F52" s="6">
        <v>4</v>
      </c>
      <c r="G52" s="49"/>
      <c r="H52" s="23" t="s">
        <v>205</v>
      </c>
      <c r="I52" s="24" t="s">
        <v>246</v>
      </c>
      <c r="J52" s="7">
        <f t="shared" si="1"/>
        <v>4</v>
      </c>
      <c r="K52" s="73"/>
      <c r="L52" s="28"/>
      <c r="M52" s="29"/>
      <c r="N52" s="29"/>
      <c r="O52" s="29"/>
      <c r="P52" s="28"/>
    </row>
    <row r="53" spans="1:16" ht="171.75" customHeight="1" x14ac:dyDescent="0.25">
      <c r="A53" s="56"/>
      <c r="B53" s="51"/>
      <c r="C53" s="58" t="s">
        <v>30</v>
      </c>
      <c r="D53" s="22" t="s">
        <v>99</v>
      </c>
      <c r="E53" s="22" t="s">
        <v>163</v>
      </c>
      <c r="F53" s="5">
        <v>2.5</v>
      </c>
      <c r="G53" s="49">
        <f>SUM(F53:F58)</f>
        <v>15</v>
      </c>
      <c r="H53" s="23" t="s">
        <v>205</v>
      </c>
      <c r="I53" s="24" t="s">
        <v>219</v>
      </c>
      <c r="J53" s="7">
        <f t="shared" si="1"/>
        <v>2.5</v>
      </c>
      <c r="K53" s="73"/>
      <c r="L53" s="28"/>
      <c r="M53" s="29"/>
      <c r="N53" s="29"/>
      <c r="O53" s="29"/>
      <c r="P53" s="28"/>
    </row>
    <row r="54" spans="1:16" ht="90" x14ac:dyDescent="0.25">
      <c r="A54" s="56"/>
      <c r="B54" s="51"/>
      <c r="C54" s="58"/>
      <c r="D54" s="22" t="s">
        <v>100</v>
      </c>
      <c r="E54" s="22" t="s">
        <v>164</v>
      </c>
      <c r="F54" s="5">
        <v>2.5</v>
      </c>
      <c r="G54" s="49"/>
      <c r="H54" s="23" t="s">
        <v>204</v>
      </c>
      <c r="I54" s="24"/>
      <c r="J54" s="7">
        <f t="shared" si="1"/>
        <v>0</v>
      </c>
      <c r="K54" s="73"/>
      <c r="L54" s="28"/>
      <c r="M54" s="29"/>
      <c r="N54" s="29"/>
      <c r="O54" s="29"/>
      <c r="P54" s="28"/>
    </row>
    <row r="55" spans="1:16" ht="216" customHeight="1" x14ac:dyDescent="0.25">
      <c r="A55" s="56"/>
      <c r="B55" s="51"/>
      <c r="C55" s="58"/>
      <c r="D55" s="22" t="s">
        <v>101</v>
      </c>
      <c r="E55" s="22" t="s">
        <v>165</v>
      </c>
      <c r="F55" s="5">
        <v>2.5</v>
      </c>
      <c r="G55" s="49"/>
      <c r="H55" s="23" t="s">
        <v>205</v>
      </c>
      <c r="I55" s="24" t="s">
        <v>247</v>
      </c>
      <c r="J55" s="7">
        <f t="shared" si="1"/>
        <v>2.5</v>
      </c>
      <c r="K55" s="73"/>
      <c r="L55" s="28"/>
      <c r="M55" s="29"/>
      <c r="N55" s="29"/>
      <c r="O55" s="29"/>
      <c r="P55" s="28"/>
    </row>
    <row r="56" spans="1:16" ht="222.75" customHeight="1" x14ac:dyDescent="0.25">
      <c r="A56" s="56"/>
      <c r="B56" s="51"/>
      <c r="C56" s="58"/>
      <c r="D56" s="22" t="s">
        <v>102</v>
      </c>
      <c r="E56" s="22" t="s">
        <v>166</v>
      </c>
      <c r="F56" s="5">
        <v>2.5</v>
      </c>
      <c r="G56" s="49"/>
      <c r="H56" s="23" t="s">
        <v>205</v>
      </c>
      <c r="I56" s="24" t="s">
        <v>220</v>
      </c>
      <c r="J56" s="7">
        <f t="shared" si="1"/>
        <v>2.5</v>
      </c>
      <c r="K56" s="73"/>
      <c r="L56" s="28"/>
      <c r="M56" s="29"/>
      <c r="N56" s="29"/>
      <c r="O56" s="29"/>
      <c r="P56" s="28"/>
    </row>
    <row r="57" spans="1:16" ht="129.75" customHeight="1" x14ac:dyDescent="0.25">
      <c r="A57" s="56"/>
      <c r="B57" s="51"/>
      <c r="C57" s="58"/>
      <c r="D57" s="22" t="s">
        <v>103</v>
      </c>
      <c r="E57" s="22" t="s">
        <v>167</v>
      </c>
      <c r="F57" s="5">
        <v>2.5</v>
      </c>
      <c r="G57" s="49"/>
      <c r="H57" s="23" t="s">
        <v>205</v>
      </c>
      <c r="I57" s="24" t="s">
        <v>221</v>
      </c>
      <c r="J57" s="7">
        <f t="shared" si="1"/>
        <v>2.5</v>
      </c>
      <c r="K57" s="73"/>
      <c r="L57" s="28"/>
      <c r="M57" s="29"/>
      <c r="N57" s="29"/>
      <c r="O57" s="29"/>
      <c r="P57" s="28"/>
    </row>
    <row r="58" spans="1:16" ht="108" x14ac:dyDescent="0.25">
      <c r="A58" s="56"/>
      <c r="B58" s="51"/>
      <c r="C58" s="58"/>
      <c r="D58" s="22" t="s">
        <v>104</v>
      </c>
      <c r="E58" s="22" t="s">
        <v>168</v>
      </c>
      <c r="F58" s="5">
        <v>2.5</v>
      </c>
      <c r="G58" s="49"/>
      <c r="H58" s="23" t="s">
        <v>205</v>
      </c>
      <c r="I58" s="24"/>
      <c r="J58" s="7">
        <f t="shared" si="1"/>
        <v>2.5</v>
      </c>
      <c r="K58" s="74"/>
      <c r="L58" s="28"/>
      <c r="M58" s="29"/>
      <c r="N58" s="29"/>
      <c r="O58" s="29"/>
      <c r="P58" s="28"/>
    </row>
    <row r="59" spans="1:16" ht="144" x14ac:dyDescent="0.25">
      <c r="A59" s="56"/>
      <c r="B59" s="48" t="s">
        <v>32</v>
      </c>
      <c r="C59" s="59" t="s">
        <v>31</v>
      </c>
      <c r="D59" s="22" t="s">
        <v>105</v>
      </c>
      <c r="E59" s="22" t="s">
        <v>169</v>
      </c>
      <c r="F59" s="5">
        <v>5</v>
      </c>
      <c r="G59" s="49">
        <f>SUM(F59:F60)</f>
        <v>10</v>
      </c>
      <c r="H59" s="23" t="s">
        <v>205</v>
      </c>
      <c r="I59" s="24" t="s">
        <v>222</v>
      </c>
      <c r="J59" s="7">
        <f t="shared" si="1"/>
        <v>5</v>
      </c>
      <c r="K59" s="72">
        <f>SUM(J59:J60)</f>
        <v>10</v>
      </c>
      <c r="L59" s="28"/>
      <c r="M59" s="29"/>
      <c r="N59" s="29"/>
      <c r="O59" s="29"/>
      <c r="P59" s="28"/>
    </row>
    <row r="60" spans="1:16" ht="184.5" customHeight="1" x14ac:dyDescent="0.25">
      <c r="A60" s="57"/>
      <c r="B60" s="48"/>
      <c r="C60" s="59"/>
      <c r="D60" s="22" t="s">
        <v>106</v>
      </c>
      <c r="E60" s="22" t="s">
        <v>170</v>
      </c>
      <c r="F60" s="5">
        <v>5</v>
      </c>
      <c r="G60" s="49"/>
      <c r="H60" s="23" t="s">
        <v>205</v>
      </c>
      <c r="I60" s="24" t="s">
        <v>223</v>
      </c>
      <c r="J60" s="7">
        <f t="shared" si="1"/>
        <v>5</v>
      </c>
      <c r="K60" s="74"/>
      <c r="L60" s="28"/>
      <c r="M60" s="29"/>
      <c r="N60" s="29"/>
      <c r="O60" s="29"/>
      <c r="P60" s="28"/>
    </row>
    <row r="61" spans="1:16" ht="90" x14ac:dyDescent="0.25">
      <c r="A61" s="55" t="s">
        <v>33</v>
      </c>
      <c r="B61" s="48" t="s">
        <v>36</v>
      </c>
      <c r="C61" s="45" t="s">
        <v>37</v>
      </c>
      <c r="D61" s="22" t="s">
        <v>107</v>
      </c>
      <c r="E61" s="22" t="s">
        <v>171</v>
      </c>
      <c r="F61" s="5">
        <v>1.25</v>
      </c>
      <c r="G61" s="49">
        <f>SUM(F61:F64)</f>
        <v>5</v>
      </c>
      <c r="H61" s="23" t="s">
        <v>204</v>
      </c>
      <c r="I61" s="24"/>
      <c r="J61" s="7">
        <f t="shared" si="1"/>
        <v>0</v>
      </c>
      <c r="K61" s="72">
        <f>SUM(J61:J64)</f>
        <v>0</v>
      </c>
      <c r="L61" s="28"/>
      <c r="M61" s="29"/>
      <c r="N61" s="29"/>
      <c r="O61" s="29"/>
      <c r="P61" s="28"/>
    </row>
    <row r="62" spans="1:16" ht="225" customHeight="1" x14ac:dyDescent="0.25">
      <c r="A62" s="56"/>
      <c r="B62" s="48"/>
      <c r="C62" s="46"/>
      <c r="D62" s="22" t="s">
        <v>108</v>
      </c>
      <c r="E62" s="22" t="s">
        <v>172</v>
      </c>
      <c r="F62" s="5">
        <v>1.25</v>
      </c>
      <c r="G62" s="49"/>
      <c r="H62" s="23" t="s">
        <v>204</v>
      </c>
      <c r="I62" s="24" t="s">
        <v>224</v>
      </c>
      <c r="J62" s="7">
        <f t="shared" si="1"/>
        <v>0</v>
      </c>
      <c r="K62" s="73"/>
      <c r="L62" s="28"/>
      <c r="M62" s="29"/>
      <c r="N62" s="29"/>
      <c r="O62" s="29"/>
      <c r="P62" s="28"/>
    </row>
    <row r="63" spans="1:16" ht="72" x14ac:dyDescent="0.25">
      <c r="A63" s="56"/>
      <c r="B63" s="48"/>
      <c r="C63" s="46"/>
      <c r="D63" s="22" t="s">
        <v>109</v>
      </c>
      <c r="E63" s="22" t="s">
        <v>173</v>
      </c>
      <c r="F63" s="5">
        <v>1.25</v>
      </c>
      <c r="G63" s="49"/>
      <c r="H63" s="23" t="s">
        <v>204</v>
      </c>
      <c r="I63" s="24"/>
      <c r="J63" s="7">
        <f t="shared" si="1"/>
        <v>0</v>
      </c>
      <c r="K63" s="73"/>
      <c r="L63" s="28"/>
      <c r="M63" s="29"/>
      <c r="N63" s="29"/>
      <c r="O63" s="29"/>
      <c r="P63" s="28"/>
    </row>
    <row r="64" spans="1:16" ht="270" x14ac:dyDescent="0.25">
      <c r="A64" s="57"/>
      <c r="B64" s="48"/>
      <c r="C64" s="47"/>
      <c r="D64" s="22" t="s">
        <v>110</v>
      </c>
      <c r="E64" s="22" t="s">
        <v>174</v>
      </c>
      <c r="F64" s="5">
        <v>1.25</v>
      </c>
      <c r="G64" s="49"/>
      <c r="H64" s="23" t="s">
        <v>204</v>
      </c>
      <c r="I64" s="24" t="s">
        <v>225</v>
      </c>
      <c r="J64" s="7">
        <f t="shared" si="1"/>
        <v>0</v>
      </c>
      <c r="K64" s="74"/>
      <c r="L64" s="28"/>
      <c r="M64" s="29"/>
      <c r="N64" s="29"/>
      <c r="O64" s="29"/>
      <c r="P64" s="28"/>
    </row>
    <row r="65" spans="1:16" ht="306" x14ac:dyDescent="0.25">
      <c r="A65" s="55" t="s">
        <v>35</v>
      </c>
      <c r="B65" s="48" t="s">
        <v>41</v>
      </c>
      <c r="C65" s="45" t="s">
        <v>34</v>
      </c>
      <c r="D65" s="4" t="s">
        <v>111</v>
      </c>
      <c r="E65" s="4" t="s">
        <v>175</v>
      </c>
      <c r="F65" s="5">
        <v>2.5</v>
      </c>
      <c r="G65" s="101">
        <f>SUM(F65:F68)</f>
        <v>10</v>
      </c>
      <c r="H65" s="23" t="s">
        <v>205</v>
      </c>
      <c r="I65" s="24" t="s">
        <v>226</v>
      </c>
      <c r="J65" s="7">
        <f t="shared" si="1"/>
        <v>2.5</v>
      </c>
      <c r="K65" s="72">
        <f>SUM(J65:J68)</f>
        <v>2.5</v>
      </c>
      <c r="L65" s="28"/>
      <c r="M65" s="29"/>
      <c r="N65" s="29"/>
      <c r="O65" s="29"/>
      <c r="P65" s="28"/>
    </row>
    <row r="66" spans="1:16" ht="90" x14ac:dyDescent="0.25">
      <c r="A66" s="56"/>
      <c r="B66" s="60"/>
      <c r="C66" s="46"/>
      <c r="D66" s="4" t="s">
        <v>112</v>
      </c>
      <c r="E66" s="4" t="s">
        <v>176</v>
      </c>
      <c r="F66" s="5">
        <v>2.5</v>
      </c>
      <c r="G66" s="102"/>
      <c r="H66" s="23" t="s">
        <v>204</v>
      </c>
      <c r="I66" s="24"/>
      <c r="J66" s="7">
        <f t="shared" si="1"/>
        <v>0</v>
      </c>
      <c r="K66" s="73"/>
      <c r="L66" s="28"/>
      <c r="M66" s="29"/>
      <c r="N66" s="29"/>
      <c r="O66" s="29"/>
      <c r="P66" s="28"/>
    </row>
    <row r="67" spans="1:16" ht="90" x14ac:dyDescent="0.25">
      <c r="A67" s="56"/>
      <c r="B67" s="60"/>
      <c r="C67" s="46"/>
      <c r="D67" s="4" t="s">
        <v>113</v>
      </c>
      <c r="E67" s="4" t="s">
        <v>177</v>
      </c>
      <c r="F67" s="5">
        <v>2.5</v>
      </c>
      <c r="G67" s="102"/>
      <c r="H67" s="23" t="s">
        <v>204</v>
      </c>
      <c r="I67" s="24" t="s">
        <v>248</v>
      </c>
      <c r="J67" s="7">
        <f t="shared" si="1"/>
        <v>0</v>
      </c>
      <c r="K67" s="73"/>
      <c r="L67" s="28"/>
      <c r="M67" s="29"/>
      <c r="N67" s="29"/>
      <c r="O67" s="29"/>
      <c r="P67" s="28"/>
    </row>
    <row r="68" spans="1:16" ht="198.75" thickBot="1" x14ac:dyDescent="0.3">
      <c r="A68" s="57"/>
      <c r="B68" s="60"/>
      <c r="C68" s="47"/>
      <c r="D68" s="4" t="s">
        <v>114</v>
      </c>
      <c r="E68" s="4" t="s">
        <v>178</v>
      </c>
      <c r="F68" s="5">
        <v>2.5</v>
      </c>
      <c r="G68" s="103"/>
      <c r="H68" s="23" t="s">
        <v>204</v>
      </c>
      <c r="I68" s="24" t="s">
        <v>228</v>
      </c>
      <c r="J68" s="7">
        <f t="shared" si="1"/>
        <v>0</v>
      </c>
      <c r="K68" s="73"/>
      <c r="L68" s="30"/>
      <c r="M68" s="29"/>
      <c r="N68" s="29"/>
      <c r="O68" s="29"/>
      <c r="P68" s="28"/>
    </row>
    <row r="69" spans="1:16" ht="32.25" customHeight="1" thickBot="1" x14ac:dyDescent="0.3">
      <c r="A69" s="97" t="s">
        <v>38</v>
      </c>
      <c r="B69" s="65"/>
      <c r="C69" s="65"/>
      <c r="D69" s="65"/>
      <c r="E69" s="65"/>
      <c r="F69" s="98"/>
      <c r="G69" s="3">
        <f>SUM(G9:G68)</f>
        <v>100</v>
      </c>
      <c r="H69" s="99"/>
      <c r="I69" s="100"/>
      <c r="J69" s="92">
        <f>SUM(J9:J68)</f>
        <v>72</v>
      </c>
      <c r="K69" s="93"/>
      <c r="L69" s="25" t="str">
        <f>IF(J69&lt;60,"Crítico",IF(J69&gt;85,"Aceptable","Moderadamente aceptable"))</f>
        <v>Moderadamente aceptable</v>
      </c>
      <c r="M69" s="42"/>
      <c r="N69" s="42"/>
      <c r="O69" s="42"/>
      <c r="P69" s="43"/>
    </row>
    <row r="70" spans="1:16" ht="93" customHeight="1" x14ac:dyDescent="0.25">
      <c r="A70" s="94" t="s">
        <v>191</v>
      </c>
      <c r="B70" s="95"/>
      <c r="C70" s="95"/>
      <c r="D70" s="95"/>
      <c r="E70" s="95"/>
      <c r="F70" s="95"/>
      <c r="G70" s="95"/>
      <c r="H70" s="95"/>
      <c r="I70" s="95"/>
      <c r="J70" s="95"/>
      <c r="K70" s="96"/>
      <c r="L70" s="39" t="s">
        <v>185</v>
      </c>
      <c r="M70" s="40"/>
      <c r="N70" s="41"/>
      <c r="O70" s="41"/>
      <c r="P70" s="41"/>
    </row>
    <row r="71" spans="1:16" ht="26.25" customHeight="1" x14ac:dyDescent="0.25">
      <c r="A71" s="86" t="s">
        <v>39</v>
      </c>
      <c r="B71" s="87"/>
      <c r="C71" s="87"/>
      <c r="D71" s="87"/>
      <c r="E71" s="87"/>
      <c r="F71" s="87"/>
      <c r="G71" s="87"/>
      <c r="H71" s="87"/>
      <c r="I71" s="87"/>
      <c r="J71" s="87"/>
      <c r="K71" s="88"/>
      <c r="L71" s="15"/>
      <c r="M71" s="16"/>
      <c r="N71" s="16"/>
      <c r="O71" s="16"/>
      <c r="P71" s="17"/>
    </row>
    <row r="72" spans="1:16" ht="115.9" customHeight="1" x14ac:dyDescent="0.25">
      <c r="A72" s="89" t="s">
        <v>42</v>
      </c>
      <c r="B72" s="90"/>
      <c r="C72" s="90"/>
      <c r="D72" s="90"/>
      <c r="E72" s="90"/>
      <c r="F72" s="90"/>
      <c r="G72" s="90"/>
      <c r="H72" s="90"/>
      <c r="I72" s="90"/>
      <c r="J72" s="90"/>
      <c r="K72" s="91"/>
      <c r="L72" s="18"/>
      <c r="M72" s="19"/>
      <c r="N72" s="19"/>
      <c r="O72" s="19"/>
      <c r="P72" s="20"/>
    </row>
    <row r="73" spans="1:16" x14ac:dyDescent="0.25"/>
    <row r="74" spans="1:16" hidden="1" x14ac:dyDescent="0.25"/>
    <row r="75" spans="1:16" hidden="1" x14ac:dyDescent="0.25"/>
    <row r="76" spans="1:16" hidden="1" x14ac:dyDescent="0.25"/>
    <row r="77" spans="1:16" hidden="1" x14ac:dyDescent="0.25"/>
    <row r="78" spans="1:16" hidden="1" x14ac:dyDescent="0.25"/>
    <row r="79" spans="1:16" hidden="1" x14ac:dyDescent="0.25">
      <c r="D79" s="2"/>
      <c r="E79" s="2"/>
      <c r="F79" s="2"/>
      <c r="G79" s="2"/>
    </row>
    <row r="80" spans="1:16" hidden="1" x14ac:dyDescent="0.25">
      <c r="D80" s="2"/>
      <c r="E80" s="2"/>
    </row>
  </sheetData>
  <sheetProtection sheet="1" objects="1" scenarios="1" formatRows="0" selectLockedCells="1"/>
  <mergeCells count="75">
    <mergeCell ref="A71:K71"/>
    <mergeCell ref="A72:K72"/>
    <mergeCell ref="K59:K60"/>
    <mergeCell ref="K61:K64"/>
    <mergeCell ref="K65:K68"/>
    <mergeCell ref="J69:K69"/>
    <mergeCell ref="A70:K70"/>
    <mergeCell ref="A61:A64"/>
    <mergeCell ref="C59:C60"/>
    <mergeCell ref="A69:F69"/>
    <mergeCell ref="H69:I69"/>
    <mergeCell ref="G65:G68"/>
    <mergeCell ref="C65:C68"/>
    <mergeCell ref="B65:B68"/>
    <mergeCell ref="A65:A68"/>
    <mergeCell ref="G61:G64"/>
    <mergeCell ref="K9:K19"/>
    <mergeCell ref="K20:K30"/>
    <mergeCell ref="K31:K48"/>
    <mergeCell ref="K49:K58"/>
    <mergeCell ref="L5:P5"/>
    <mergeCell ref="A5:K5"/>
    <mergeCell ref="K6:K8"/>
    <mergeCell ref="J6:J8"/>
    <mergeCell ref="B6:C8"/>
    <mergeCell ref="G6:G8"/>
    <mergeCell ref="F6:F8"/>
    <mergeCell ref="D6:D8"/>
    <mergeCell ref="E6:E8"/>
    <mergeCell ref="A6:A8"/>
    <mergeCell ref="H7:H8"/>
    <mergeCell ref="G9:G16"/>
    <mergeCell ref="A3:C3"/>
    <mergeCell ref="A4:C4"/>
    <mergeCell ref="F3:H3"/>
    <mergeCell ref="F4:H4"/>
    <mergeCell ref="H6:I6"/>
    <mergeCell ref="D3:E3"/>
    <mergeCell ref="D4:E4"/>
    <mergeCell ref="C9:C16"/>
    <mergeCell ref="C17:C19"/>
    <mergeCell ref="B9:B19"/>
    <mergeCell ref="B31:B48"/>
    <mergeCell ref="C31:C39"/>
    <mergeCell ref="C40:C42"/>
    <mergeCell ref="C43:C48"/>
    <mergeCell ref="A1:P1"/>
    <mergeCell ref="A2:P2"/>
    <mergeCell ref="I3:P3"/>
    <mergeCell ref="I4:P4"/>
    <mergeCell ref="A31:A60"/>
    <mergeCell ref="B20:B30"/>
    <mergeCell ref="G53:G58"/>
    <mergeCell ref="C53:C58"/>
    <mergeCell ref="G59:G60"/>
    <mergeCell ref="G17:G19"/>
    <mergeCell ref="G20:G30"/>
    <mergeCell ref="G31:G39"/>
    <mergeCell ref="G40:G42"/>
    <mergeCell ref="G43:G48"/>
    <mergeCell ref="C49:C52"/>
    <mergeCell ref="A9:A30"/>
    <mergeCell ref="C61:C64"/>
    <mergeCell ref="B61:B64"/>
    <mergeCell ref="G49:G52"/>
    <mergeCell ref="B49:B58"/>
    <mergeCell ref="B59:B60"/>
    <mergeCell ref="L70:M70"/>
    <mergeCell ref="N70:P70"/>
    <mergeCell ref="M69:P69"/>
    <mergeCell ref="L6:L8"/>
    <mergeCell ref="M6:M8"/>
    <mergeCell ref="N6:N8"/>
    <mergeCell ref="P6:P8"/>
    <mergeCell ref="O6:O8"/>
  </mergeCells>
  <conditionalFormatting sqref="L69">
    <cfRule type="cellIs" dxfId="5" priority="1" operator="equal">
      <formula>"Aceptable"</formula>
    </cfRule>
    <cfRule type="cellIs" dxfId="4" priority="3" operator="equal">
      <formula>"Moderadamente aceptable"</formula>
    </cfRule>
    <cfRule type="cellIs" dxfId="3" priority="4" operator="equal">
      <formula>"Crítico"</formula>
    </cfRule>
  </conditionalFormatting>
  <dataValidations count="1">
    <dataValidation type="list" allowBlank="1" showInputMessage="1" showErrorMessage="1" sqref="H9:H68">
      <formula1>"CUMPLE,NO CUMPLE,NO APLICA"</formula1>
    </dataValidation>
  </dataValidations>
  <printOptions horizontalCentered="1"/>
  <pageMargins left="0.23622047244094491" right="0.23622047244094491" top="0.74803149606299213" bottom="0.74803149606299213" header="0.31496062992125984" footer="0.31496062992125984"/>
  <pageSetup paperSize="14" scale="2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37"/>
  <sheetViews>
    <sheetView showGridLines="0" showRowColHeaders="0" tabSelected="1" topLeftCell="A13" workbookViewId="0">
      <selection activeCell="C12" sqref="C12"/>
    </sheetView>
  </sheetViews>
  <sheetFormatPr baseColWidth="10" defaultRowHeight="15" x14ac:dyDescent="0.25"/>
  <cols>
    <col min="1" max="1" width="58.28515625" customWidth="1"/>
    <col min="2" max="2" width="30.7109375" customWidth="1"/>
    <col min="3" max="3" width="46.42578125" customWidth="1"/>
    <col min="4" max="4" width="22.7109375" customWidth="1"/>
  </cols>
  <sheetData>
    <row r="1" spans="1:3" ht="18" x14ac:dyDescent="0.25">
      <c r="A1" s="107"/>
      <c r="B1" s="107"/>
      <c r="C1" s="107"/>
    </row>
    <row r="2" spans="1:3" ht="18" x14ac:dyDescent="0.25">
      <c r="A2" s="107" t="s">
        <v>192</v>
      </c>
      <c r="B2" s="107"/>
      <c r="C2" s="107"/>
    </row>
    <row r="3" spans="1:3" ht="18" x14ac:dyDescent="0.25">
      <c r="A3" s="107" t="str">
        <f>IF('Autoevaluación estándares mín'!D3=0," ",'Autoevaluación estándares mín'!D3)</f>
        <v>INSTITUTO DE CULTURA Y PATRIMONIO DE ANTIOQUIA</v>
      </c>
      <c r="B3" s="107"/>
      <c r="C3" s="107"/>
    </row>
    <row r="4" spans="1:3" ht="18" x14ac:dyDescent="0.25">
      <c r="A4" s="107" t="str">
        <f>IF('Autoevaluación estándares mín'!D4=0," ",'Autoevaluación estándares mín'!D4)</f>
        <v>Diciembre 20 de 2017</v>
      </c>
      <c r="B4" s="107"/>
      <c r="C4" s="107"/>
    </row>
    <row r="5" spans="1:3" ht="36" x14ac:dyDescent="0.25">
      <c r="A5" s="31" t="str">
        <f>IF('Autoevaluación estándares mín'!F3=0," ",'Autoevaluación estándares mín'!F3)</f>
        <v>RESPONSABLE DE LA AUTOEVALUACIÓN:</v>
      </c>
      <c r="B5" s="107" t="str">
        <f>IF('Autoevaluación estándares mín'!I3=0," ",'Autoevaluación estándares mín'!I3)</f>
        <v>Profesional Universitario - Líder de Control Interno</v>
      </c>
      <c r="C5" s="107"/>
    </row>
    <row r="6" spans="1:3" ht="18" x14ac:dyDescent="0.25">
      <c r="A6" s="31"/>
      <c r="B6" s="31"/>
      <c r="C6" s="31"/>
    </row>
    <row r="7" spans="1:3" x14ac:dyDescent="0.25">
      <c r="A7" s="32"/>
      <c r="B7" s="32"/>
      <c r="C7" s="32"/>
    </row>
    <row r="8" spans="1:3" ht="18" x14ac:dyDescent="0.25">
      <c r="A8" s="107" t="s">
        <v>202</v>
      </c>
      <c r="B8" s="107"/>
      <c r="C8" s="107"/>
    </row>
    <row r="9" spans="1:3" x14ac:dyDescent="0.25">
      <c r="A9" s="34"/>
      <c r="B9" s="34"/>
      <c r="C9" s="34"/>
    </row>
    <row r="10" spans="1:3" x14ac:dyDescent="0.25">
      <c r="A10" s="34"/>
      <c r="B10" s="34"/>
      <c r="C10" s="34"/>
    </row>
    <row r="11" spans="1:3" x14ac:dyDescent="0.25">
      <c r="A11" s="34"/>
      <c r="B11" s="34"/>
      <c r="C11" s="34"/>
    </row>
    <row r="12" spans="1:3" ht="14.45" customHeight="1" x14ac:dyDescent="0.25">
      <c r="A12" s="35" t="s">
        <v>194</v>
      </c>
      <c r="B12" s="36">
        <f>B19/A19</f>
        <v>0.5</v>
      </c>
      <c r="C12" s="34"/>
    </row>
    <row r="13" spans="1:3" ht="14.45" customHeight="1" x14ac:dyDescent="0.25">
      <c r="A13" s="35" t="s">
        <v>195</v>
      </c>
      <c r="B13" s="36">
        <f t="shared" ref="B13:B18" si="0">B20/A20</f>
        <v>0.73333333333333328</v>
      </c>
      <c r="C13" s="34"/>
    </row>
    <row r="14" spans="1:3" ht="14.45" customHeight="1" x14ac:dyDescent="0.25">
      <c r="A14" s="35" t="s">
        <v>196</v>
      </c>
      <c r="B14" s="36">
        <f t="shared" si="0"/>
        <v>0.8</v>
      </c>
      <c r="C14" s="34"/>
    </row>
    <row r="15" spans="1:3" ht="14.45" customHeight="1" x14ac:dyDescent="0.25">
      <c r="A15" s="35" t="s">
        <v>197</v>
      </c>
      <c r="B15" s="36">
        <f t="shared" si="0"/>
        <v>0.91666666666666663</v>
      </c>
      <c r="C15" s="34"/>
    </row>
    <row r="16" spans="1:3" ht="14.45" customHeight="1" x14ac:dyDescent="0.25">
      <c r="A16" s="35" t="s">
        <v>198</v>
      </c>
      <c r="B16" s="36">
        <f t="shared" si="0"/>
        <v>1</v>
      </c>
      <c r="C16" s="34"/>
    </row>
    <row r="17" spans="1:3" ht="14.45" customHeight="1" x14ac:dyDescent="0.25">
      <c r="A17" s="35" t="s">
        <v>199</v>
      </c>
      <c r="B17" s="36">
        <f t="shared" si="0"/>
        <v>0</v>
      </c>
      <c r="C17" s="34"/>
    </row>
    <row r="18" spans="1:3" ht="15" customHeight="1" x14ac:dyDescent="0.25">
      <c r="A18" s="35" t="s">
        <v>200</v>
      </c>
      <c r="B18" s="36">
        <f t="shared" si="0"/>
        <v>0.25</v>
      </c>
      <c r="C18" s="34"/>
    </row>
    <row r="19" spans="1:3" x14ac:dyDescent="0.25">
      <c r="A19" s="33">
        <v>10</v>
      </c>
      <c r="B19" s="37">
        <f>'Autoevaluación estándares mín'!K9</f>
        <v>5</v>
      </c>
      <c r="C19" s="34"/>
    </row>
    <row r="20" spans="1:3" x14ac:dyDescent="0.25">
      <c r="A20" s="33">
        <v>15</v>
      </c>
      <c r="B20" s="37">
        <f>'Autoevaluación estándares mín'!K20</f>
        <v>11</v>
      </c>
      <c r="C20" s="34"/>
    </row>
    <row r="21" spans="1:3" x14ac:dyDescent="0.25">
      <c r="A21" s="33">
        <v>20</v>
      </c>
      <c r="B21" s="37">
        <f>'Autoevaluación estándares mín'!K31</f>
        <v>16</v>
      </c>
      <c r="C21" s="34"/>
    </row>
    <row r="22" spans="1:3" x14ac:dyDescent="0.25">
      <c r="A22" s="33">
        <v>30</v>
      </c>
      <c r="B22" s="37">
        <f>'Autoevaluación estándares mín'!K49</f>
        <v>27.5</v>
      </c>
      <c r="C22" s="34"/>
    </row>
    <row r="23" spans="1:3" x14ac:dyDescent="0.25">
      <c r="A23" s="33">
        <v>10</v>
      </c>
      <c r="B23" s="37">
        <f>'Autoevaluación estándares mín'!K59</f>
        <v>10</v>
      </c>
      <c r="C23" s="34"/>
    </row>
    <row r="24" spans="1:3" ht="15.75" thickBot="1" x14ac:dyDescent="0.3">
      <c r="A24" s="33">
        <v>5</v>
      </c>
      <c r="B24" s="37">
        <f>'Autoevaluación estándares mín'!K61</f>
        <v>0</v>
      </c>
      <c r="C24" s="34"/>
    </row>
    <row r="25" spans="1:3" ht="18" x14ac:dyDescent="0.25">
      <c r="A25" s="33">
        <v>10</v>
      </c>
      <c r="B25" s="37">
        <f>'Autoevaluación estándares mín'!K65</f>
        <v>2.5</v>
      </c>
      <c r="C25" s="38" t="s">
        <v>201</v>
      </c>
    </row>
    <row r="26" spans="1:3" x14ac:dyDescent="0.25">
      <c r="A26" s="34"/>
      <c r="B26" s="34"/>
      <c r="C26" s="104" t="str">
        <f>CONCATENATE(SUM('Autoevaluación estándares mín'!J9:J68)," %")</f>
        <v>72 %</v>
      </c>
    </row>
    <row r="27" spans="1:3" x14ac:dyDescent="0.25">
      <c r="A27" s="34"/>
      <c r="B27" s="34"/>
      <c r="C27" s="104"/>
    </row>
    <row r="28" spans="1:3" ht="18" customHeight="1" x14ac:dyDescent="0.25">
      <c r="A28" s="34"/>
      <c r="B28" s="34"/>
      <c r="C28" s="105" t="str">
        <f>IF(C26&lt;60,"Crítico",IF(C26&gt;85,"Aceptable","Moderadamente aceptable"))</f>
        <v>Aceptable</v>
      </c>
    </row>
    <row r="29" spans="1:3" ht="14.45" customHeight="1" thickBot="1" x14ac:dyDescent="0.3">
      <c r="A29" s="34"/>
      <c r="B29" s="34"/>
      <c r="C29" s="106"/>
    </row>
    <row r="30" spans="1:3" x14ac:dyDescent="0.25">
      <c r="A30" s="34"/>
      <c r="B30" s="34"/>
      <c r="C30" s="34"/>
    </row>
    <row r="31" spans="1:3" x14ac:dyDescent="0.25">
      <c r="A31" s="34"/>
      <c r="B31" s="34"/>
      <c r="C31" s="34"/>
    </row>
    <row r="32" spans="1:3" x14ac:dyDescent="0.25">
      <c r="A32" s="34"/>
      <c r="B32" s="34"/>
      <c r="C32" s="34"/>
    </row>
    <row r="33" spans="1:3" ht="47.25" customHeight="1" x14ac:dyDescent="0.25">
      <c r="A33" s="108" t="s">
        <v>119</v>
      </c>
      <c r="B33" s="109"/>
      <c r="C33" s="110"/>
    </row>
    <row r="34" spans="1:3" ht="18" x14ac:dyDescent="0.25">
      <c r="A34" s="8" t="s">
        <v>43</v>
      </c>
      <c r="B34" s="8" t="s">
        <v>44</v>
      </c>
      <c r="C34" s="8" t="s">
        <v>45</v>
      </c>
    </row>
    <row r="35" spans="1:3" ht="288" x14ac:dyDescent="0.25">
      <c r="A35" s="9" t="s">
        <v>47</v>
      </c>
      <c r="B35" s="10" t="s">
        <v>49</v>
      </c>
      <c r="C35" s="12" t="s">
        <v>46</v>
      </c>
    </row>
    <row r="36" spans="1:3" ht="234" x14ac:dyDescent="0.25">
      <c r="A36" s="9" t="s">
        <v>48</v>
      </c>
      <c r="B36" s="11" t="s">
        <v>50</v>
      </c>
      <c r="C36" s="12" t="s">
        <v>51</v>
      </c>
    </row>
    <row r="37" spans="1:3" ht="90" x14ac:dyDescent="0.25">
      <c r="A37" s="9" t="s">
        <v>52</v>
      </c>
      <c r="B37" s="13" t="s">
        <v>53</v>
      </c>
      <c r="C37" s="12" t="s">
        <v>54</v>
      </c>
    </row>
  </sheetData>
  <sheetProtection sheet="1" objects="1" scenarios="1" selectLockedCells="1" selectUnlockedCells="1"/>
  <mergeCells count="9">
    <mergeCell ref="C26:C27"/>
    <mergeCell ref="C28:C29"/>
    <mergeCell ref="A1:C1"/>
    <mergeCell ref="A33:C33"/>
    <mergeCell ref="A2:C2"/>
    <mergeCell ref="A3:C3"/>
    <mergeCell ref="A4:C4"/>
    <mergeCell ref="A8:C8"/>
    <mergeCell ref="B5:C5"/>
  </mergeCells>
  <conditionalFormatting sqref="C28">
    <cfRule type="cellIs" dxfId="2" priority="1" operator="equal">
      <formula>"Aceptable"</formula>
    </cfRule>
    <cfRule type="cellIs" dxfId="1" priority="2" operator="equal">
      <formula>"Moderadamente aceptable"</formula>
    </cfRule>
    <cfRule type="cellIs" dxfId="0" priority="3" operator="equal">
      <formula>"Crítico"</formula>
    </cfRule>
  </conditionalFormatting>
  <pageMargins left="0.7" right="0.7" top="0.75" bottom="0.75" header="0.3" footer="0.3"/>
  <pageSetup paperSize="9"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Autoevaluación estándares mín</vt:lpstr>
      <vt:lpstr>Reporte</vt:lpstr>
      <vt:lpstr>'Autoevaluación estándares mín'!Área_de_impresión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2017-12-26T18:37:20Z</dcterms:modified>
</cp:coreProperties>
</file>